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Users\Mike.Yates\Desktop\Tyler Technologies Proposal\"/>
    </mc:Choice>
  </mc:AlternateContent>
  <xr:revisionPtr revIDLastSave="0" documentId="8_{60D9333D-2CC4-4739-861B-39E700B6DE35}" xr6:coauthVersionLast="47" xr6:coauthVersionMax="47" xr10:uidLastSave="{00000000-0000-0000-0000-000000000000}"/>
  <bookViews>
    <workbookView xWindow="-120" yWindow="-120" windowWidth="29040" windowHeight="15840" activeTab="1" xr2:uid="{DA6CDBDE-760A-4308-BC58-0F8028BCB45F}"/>
  </bookViews>
  <sheets>
    <sheet name="Cost" sheetId="4" r:id="rId1"/>
    <sheet name="Options" sheetId="10" r:id="rId2"/>
  </sheets>
  <definedNames>
    <definedName name="_xlnm.Print_Area" localSheetId="0">Cost!$A$1:$D$176</definedName>
    <definedName name="_xlnm.Print_Area" localSheetId="1">Options!$A$1:$D$68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62" i="4" l="1"/>
  <c r="B162" i="4"/>
  <c r="D149" i="4"/>
  <c r="C149" i="4"/>
  <c r="A39" i="10"/>
  <c r="C131" i="4"/>
  <c r="C122" i="4"/>
  <c r="A30" i="10" l="1"/>
  <c r="A64" i="10" s="1"/>
  <c r="A21" i="10"/>
  <c r="A63" i="10" s="1"/>
  <c r="D60" i="10"/>
  <c r="D38" i="10"/>
  <c r="D36" i="10"/>
  <c r="D35" i="10"/>
  <c r="D34" i="10"/>
  <c r="D33" i="10"/>
  <c r="D32" i="10"/>
  <c r="D29" i="10"/>
  <c r="D27" i="10"/>
  <c r="D26" i="10"/>
  <c r="D25" i="10"/>
  <c r="D24" i="10"/>
  <c r="D23" i="10"/>
  <c r="D18" i="10"/>
  <c r="D17" i="10"/>
  <c r="D16" i="10"/>
  <c r="D15" i="10"/>
  <c r="D14" i="10"/>
  <c r="A12" i="10"/>
  <c r="A62" i="10" s="1"/>
  <c r="D11" i="10"/>
  <c r="D9" i="10"/>
  <c r="D8" i="10"/>
  <c r="D7" i="10"/>
  <c r="D6" i="10"/>
  <c r="D5" i="10"/>
  <c r="A3" i="10"/>
  <c r="A61" i="10" s="1"/>
  <c r="C77" i="4"/>
  <c r="C94" i="4" s="1"/>
  <c r="A94" i="4"/>
  <c r="A93" i="4"/>
  <c r="D70" i="4"/>
  <c r="C70" i="4"/>
  <c r="A70" i="4"/>
  <c r="C67" i="4"/>
  <c r="C93" i="4" s="1"/>
  <c r="D50" i="4"/>
  <c r="C50" i="4"/>
  <c r="A50" i="4"/>
  <c r="D19" i="10" l="1"/>
  <c r="D62" i="10" s="1"/>
  <c r="D10" i="10"/>
  <c r="D61" i="10" s="1"/>
  <c r="D37" i="10"/>
  <c r="D64" i="10" s="1"/>
  <c r="D28" i="10"/>
  <c r="D63" i="10" s="1"/>
  <c r="C47" i="4"/>
  <c r="C92" i="4" s="1"/>
  <c r="D66" i="10" l="1"/>
  <c r="C85" i="4"/>
  <c r="C95" i="4" s="1"/>
  <c r="D135" i="4" l="1"/>
  <c r="C135" i="4"/>
  <c r="C111" i="4"/>
  <c r="C100" i="4"/>
  <c r="D88" i="4"/>
  <c r="C88" i="4"/>
  <c r="A88" i="4"/>
  <c r="C80" i="4"/>
  <c r="B146" i="4"/>
  <c r="A95" i="4"/>
  <c r="A92" i="4"/>
  <c r="A90" i="4"/>
  <c r="D80" i="4"/>
  <c r="D13" i="4" l="1"/>
  <c r="A13" i="4"/>
  <c r="C10" i="4" l="1"/>
  <c r="C90" i="4" s="1"/>
  <c r="C97" i="4" l="1"/>
  <c r="C143" i="4" l="1"/>
  <c r="C139" i="4"/>
  <c r="C138" i="4"/>
  <c r="C137" i="4"/>
  <c r="C142" i="4"/>
  <c r="C141" i="4"/>
  <c r="C140" i="4"/>
  <c r="C144" i="4"/>
  <c r="C113" i="4"/>
  <c r="C146" i="4" l="1"/>
  <c r="C108" i="4" l="1"/>
  <c r="C115" i="4" l="1"/>
  <c r="C117" i="4" l="1"/>
  <c r="C119"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tc={0F1C43D5-C975-4827-8496-F3B8A854FDAC}</author>
  </authors>
  <commentList>
    <comment ref="A121" authorId="0" shapeId="0" xr:uid="{0F1C43D5-C975-4827-8496-F3B8A854FDAC}">
      <text>
        <t>[Threaded comment]
Your version of Excel allows you to read this threaded comment; however, any edits to it will get removed if the file is opened in a newer version of Excel. Learn more: https://go.microsoft.com/fwlink/?linkid=870924
Comment:
    Note that Optional/Renewal Term costs should not be scored/evaluated, only the cost for the Initial Period.
Reply:
    Understood</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tc={4CA4A2F3-27C4-4C55-88D1-52690EF1A0F2}</author>
    <author>tc={6D3737DB-D14A-4C59-8A99-5FDBC2D99620}</author>
    <author>tc={3877874D-B0A6-4A82-B126-9771F35CAAFA}</author>
  </authors>
  <commentList>
    <comment ref="A3" authorId="0" shapeId="0" xr:uid="{4CA4A2F3-27C4-4C55-88D1-52690EF1A0F2}">
      <text>
        <t>[Threaded comment]
Your version of Excel allows you to read this threaded comment; however, any edits to it will get removed if the file is opened in a newer version of Excel. Learn more: https://go.microsoft.com/fwlink/?linkid=870924
Comment:
    Software/Subscription Fees are referenced in the main Cost Proposal tab as well. Is this just optional software/subscription services that the bidder would provide?
Consider adding instructions to this section detailing NSP's expectations and what could be added to this section since there are multiple blank lines listed.</t>
      </text>
    </comment>
    <comment ref="C4" authorId="1" shapeId="0" xr:uid="{6D3737DB-D14A-4C59-8A99-5FDBC2D99620}">
      <text>
        <t xml:space="preserve">[Threaded comment]
Your version of Excel allows you to read this threaded comment; however, any edits to it will get removed if the file is opened in a newer version of Excel. Learn more: https://go.microsoft.com/fwlink/?linkid=870924
Comment:
    SPB recommends having separate columns for optional services for the bidder to provide cost for the initial contract period and each subsequent optional renewal period as well. </t>
      </text>
    </comment>
    <comment ref="A24" authorId="2" shapeId="0" xr:uid="{3877874D-B0A6-4A82-B126-9771F35CAAFA}">
      <text>
        <t>[Threaded comment]
Your version of Excel allows you to read this threaded comment; however, any edits to it will get removed if the file is opened in a newer version of Excel. Learn more: https://go.microsoft.com/fwlink/?linkid=870924
Comment:
    Is this meant to be an hourly rate? If so, recommend listing in either the Hourly Costs section below, or adding additional details/instructions identifying this as an hourly rate.</t>
      </text>
    </comment>
  </commentList>
</comments>
</file>

<file path=xl/sharedStrings.xml><?xml version="1.0" encoding="utf-8"?>
<sst xmlns="http://schemas.openxmlformats.org/spreadsheetml/2006/main" count="238" uniqueCount="165">
  <si>
    <t>Item</t>
  </si>
  <si>
    <t>Notes</t>
  </si>
  <si>
    <t>Year 2:</t>
  </si>
  <si>
    <t>Total:</t>
  </si>
  <si>
    <t>Total</t>
  </si>
  <si>
    <t>Total Cost:</t>
  </si>
  <si>
    <t>Year 3:</t>
  </si>
  <si>
    <t>Year 4:</t>
  </si>
  <si>
    <t>Year 5:</t>
  </si>
  <si>
    <t xml:space="preserve"> </t>
  </si>
  <si>
    <t>Total 5 year Cost of Ownership</t>
  </si>
  <si>
    <t>Third Party</t>
  </si>
  <si>
    <t>Execution of Contract</t>
  </si>
  <si>
    <t>Final Acceptance</t>
  </si>
  <si>
    <t>Quantity</t>
  </si>
  <si>
    <t>Price</t>
  </si>
  <si>
    <t>Total Pricing</t>
  </si>
  <si>
    <t>Grand Total:</t>
  </si>
  <si>
    <t>Professional Services</t>
  </si>
  <si>
    <t>Software licensing or subscription</t>
  </si>
  <si>
    <t>CAD</t>
  </si>
  <si>
    <t>Computer Aided Dispatch</t>
  </si>
  <si>
    <t>RapidSOS</t>
  </si>
  <si>
    <t>ASAP to PSAP</t>
  </si>
  <si>
    <t>Analytics &amp; Reporting</t>
  </si>
  <si>
    <t>Project Management</t>
  </si>
  <si>
    <t>Implementation Services</t>
  </si>
  <si>
    <t>Training</t>
  </si>
  <si>
    <t>Hardware staging</t>
  </si>
  <si>
    <t>GIS Implementation</t>
  </si>
  <si>
    <t>Other Costs</t>
  </si>
  <si>
    <t>Go-Live Services</t>
  </si>
  <si>
    <t>GIS software</t>
  </si>
  <si>
    <t>VPN Software</t>
  </si>
  <si>
    <t>Servers &amp; related hardware</t>
  </si>
  <si>
    <t>Travel costs</t>
  </si>
  <si>
    <t>Total Ongoing SSMA/Subscription Fees:</t>
  </si>
  <si>
    <t>Discount:</t>
  </si>
  <si>
    <t>Sub-total Cost:</t>
  </si>
  <si>
    <t>Total One Time Cost:</t>
  </si>
  <si>
    <t>Software installed and available</t>
  </si>
  <si>
    <t>Administrative training complete</t>
  </si>
  <si>
    <t>Interfaces complete</t>
  </si>
  <si>
    <t>Conversion complete</t>
  </si>
  <si>
    <t>Training complete</t>
  </si>
  <si>
    <t>Go-live signed off</t>
  </si>
  <si>
    <t>Totals:</t>
  </si>
  <si>
    <t>%</t>
  </si>
  <si>
    <t>Notes:</t>
  </si>
  <si>
    <t>Interface Software</t>
  </si>
  <si>
    <t>&lt; Enter discount as a negative number here</t>
  </si>
  <si>
    <t>Example: -120,000</t>
  </si>
  <si>
    <t>Year 2 BPR</t>
  </si>
  <si>
    <t>Year 3 BPR</t>
  </si>
  <si>
    <t>Year 4 BPR</t>
  </si>
  <si>
    <t>Year 5 BPR</t>
  </si>
  <si>
    <t>Full Time Onsite Resource</t>
  </si>
  <si>
    <t>*Item</t>
  </si>
  <si>
    <t>Other</t>
  </si>
  <si>
    <t xml:space="preserve">Omnix for NCIC </t>
  </si>
  <si>
    <t>State/NCIC Interface from RMS</t>
  </si>
  <si>
    <t>State/NCIC Query to populate Niche RMS Master Name and Vehicle</t>
  </si>
  <si>
    <t>State/NCIC Interface (query, entry, and update)</t>
  </si>
  <si>
    <t>NG 911 Integration</t>
  </si>
  <si>
    <t>Page Gate</t>
  </si>
  <si>
    <t>Push-to-Talk - Motorola</t>
  </si>
  <si>
    <t>E911 - Intrado</t>
  </si>
  <si>
    <t>AVL - Motorola APX Next</t>
  </si>
  <si>
    <t>GIS/Mapping</t>
  </si>
  <si>
    <t>GIS/Mapping - Live data sources (weather, road closures, etc</t>
  </si>
  <si>
    <t xml:space="preserve">AVL - MACH </t>
  </si>
  <si>
    <t>CAD to LERMS - Niche (bi-directional)</t>
  </si>
  <si>
    <t xml:space="preserve">Active Directory </t>
  </si>
  <si>
    <t>Body Worn Camera</t>
  </si>
  <si>
    <t>In Car Video - GETAC</t>
  </si>
  <si>
    <t>Voice Recording and Logging - Eventide</t>
  </si>
  <si>
    <t>Schedule Anywhere</t>
  </si>
  <si>
    <t>Real Time Crime Center</t>
  </si>
  <si>
    <t>eCitation - TRACS</t>
  </si>
  <si>
    <t>Crash Reporting - TRACS</t>
  </si>
  <si>
    <t>Towing - Tow Xchange</t>
  </si>
  <si>
    <t>Towing - Omnix for towing</t>
  </si>
  <si>
    <t>GIS/Mapping - NDOT IP Cameras</t>
  </si>
  <si>
    <t>Airwing - Micowave Downlink</t>
  </si>
  <si>
    <t>Mass Notification - CodeRED</t>
  </si>
  <si>
    <t>Emergency Management - SalamanderLive</t>
  </si>
  <si>
    <t>Nebraska Intelligence and Threat Exchange (NITE) API only</t>
  </si>
  <si>
    <t>Interface Services costs</t>
  </si>
  <si>
    <t>Mobile Data System</t>
  </si>
  <si>
    <t>Year 7:</t>
  </si>
  <si>
    <t>Year 8:</t>
  </si>
  <si>
    <t>Year 9:</t>
  </si>
  <si>
    <t>Year 10:</t>
  </si>
  <si>
    <t>ReKor License Plate Reader (LPR)</t>
  </si>
  <si>
    <t xml:space="preserve"> Payment Terms</t>
  </si>
  <si>
    <t>Ongoing Software Maintenance or SaaS Fees for Years 2 - 5</t>
  </si>
  <si>
    <t>Year 6:</t>
  </si>
  <si>
    <t>Optional Ongoing Software Maintenance or SaaS Fees for Years 6 -10</t>
  </si>
  <si>
    <t>Data Conversion costs:</t>
  </si>
  <si>
    <t>Interface Services</t>
  </si>
  <si>
    <t>External 3rd Party Services</t>
  </si>
  <si>
    <t>Year 1 Software Maintenance or SaaS Fees</t>
  </si>
  <si>
    <t>Vigilant License Plate Reader (LPR)</t>
  </si>
  <si>
    <t>HOURLY COSTS:</t>
  </si>
  <si>
    <t>Data Conversion (hourly costs):</t>
  </si>
  <si>
    <t>GIS Implementation (hourly costs)</t>
  </si>
  <si>
    <t>Go-Live Services (hourly costs)</t>
  </si>
  <si>
    <t>Hardware staging (hourly costs)</t>
  </si>
  <si>
    <t>Implementation Services (hourly costs)</t>
  </si>
  <si>
    <t>Interface Services costs (hourly costs)</t>
  </si>
  <si>
    <t>Business Process Review (hourly costs)</t>
  </si>
  <si>
    <t>Project Management (hourly costs)</t>
  </si>
  <si>
    <t>Training (hourly costs)</t>
  </si>
  <si>
    <t xml:space="preserve"> Nebraska State Patrol Computer Aided Dispatch RFP NSP7149 Z1
Cost Proposal</t>
  </si>
  <si>
    <t>NSP7149 Z1
Optional Pricing</t>
  </si>
  <si>
    <t>Total Up Front Cost - Software/Subscription</t>
  </si>
  <si>
    <t>Subscription Fees</t>
  </si>
  <si>
    <r>
      <t xml:space="preserve">Bidder Name: </t>
    </r>
    <r>
      <rPr>
        <b/>
        <u/>
        <sz val="11"/>
        <rFont val="Arial"/>
        <family val="2"/>
      </rPr>
      <t>Tyler Technologies, Inc.</t>
    </r>
  </si>
  <si>
    <t>Includes Base CAD, BOLOs, CAD Auto Routing, CAD AVL, Service Vehicle Rotation, Unit Management, Web CAD Monitor, CAD Data Mart, and EPS Platform fees.</t>
  </si>
  <si>
    <t>$36,000 one-time data archive cost; $5,000 annual fee.</t>
  </si>
  <si>
    <t>Redundant VPN Appliance Bundle</t>
  </si>
  <si>
    <t>Lantronix UDS-1100 Device Server for E911 and CAD Paging Interfaces</t>
  </si>
  <si>
    <t>Integrated functionality - no interface required.</t>
  </si>
  <si>
    <t>Standard ASAP Interface</t>
  </si>
  <si>
    <t>Standard CAD CFS Export</t>
  </si>
  <si>
    <t>Standard E911 Interface</t>
  </si>
  <si>
    <t>Can be accomplished with map hyperlinks; no interface required.</t>
  </si>
  <si>
    <t>Integrated functionality; no interface required.</t>
  </si>
  <si>
    <t>Standard NG911 Interface</t>
  </si>
  <si>
    <t>Standard CAD Paging Interface</t>
  </si>
  <si>
    <t>Standard State/NCIC Interface</t>
  </si>
  <si>
    <t>Tyler has proposed its Service Vehicle Rotation module.</t>
  </si>
  <si>
    <t>Covered by the standard State/NCIC interface above.</t>
  </si>
  <si>
    <t>Included in the standard CAD CFS Export interface above.</t>
  </si>
  <si>
    <t>The proposed solution does not support this functionality.</t>
  </si>
  <si>
    <t>Not applicable for a hosted solution.</t>
  </si>
  <si>
    <t>Includes system assurance, installation, configuration, and implementation services.</t>
  </si>
  <si>
    <t>Includes installation fees for all standard interfaces.</t>
  </si>
  <si>
    <t>Custom one-way export proposed. One-time fee.</t>
  </si>
  <si>
    <t>Includes SaaS fees plus Esri maintenance</t>
  </si>
  <si>
    <t>Covered in Subscription Fees on Line 90.</t>
  </si>
  <si>
    <t>CAD, Mobile, and Public Safety Analytics training.</t>
  </si>
  <si>
    <t>Includes Mobile Server Software and Law Enforcement Mobile site license.</t>
  </si>
  <si>
    <t>Tyler's Public Safety Analytics proposed - no interface required.</t>
  </si>
  <si>
    <t>Not proposed. Tyler does not support a  standard API to CAD. Any third-party integrations will require a custom interface.</t>
  </si>
  <si>
    <t>While it is possible to integrate with many third-party applications, it is advantageous to have further discussions about scope and data requirements before proposing a custom interface.</t>
  </si>
  <si>
    <t>Tyler has proposed its native CAD and Mobile AVL.
While it is possible to integrate with many third-party applications, it is advantageous to have further discussions about scope and data requirements before proposing a custom interface.</t>
  </si>
  <si>
    <t>Includes GeoFile Maintenance Software and Third-Party Embedded Esri Software</t>
  </si>
  <si>
    <t>Tyler Payment Terms</t>
  </si>
  <si>
    <t>N/A</t>
  </si>
  <si>
    <t>Implementation Services by Project Stages</t>
  </si>
  <si>
    <t xml:space="preserve">   4.  Production Readiness/End-User Training</t>
  </si>
  <si>
    <t xml:space="preserve">   3.  Prepare Solution Stage</t>
  </si>
  <si>
    <t xml:space="preserve">   2.  Assess and Define Stage</t>
  </si>
  <si>
    <t xml:space="preserve">   1.  Initiate and Plan Stage</t>
  </si>
  <si>
    <t xml:space="preserve">   5.  Production (Go-Live)</t>
  </si>
  <si>
    <t xml:space="preserve">   6.  Project Close Out</t>
  </si>
  <si>
    <t>First year annual SaaS fees</t>
  </si>
  <si>
    <r>
      <t xml:space="preserve">Bidder Name: </t>
    </r>
    <r>
      <rPr>
        <b/>
        <u/>
        <sz val="12"/>
        <rFont val="Calibri"/>
        <family val="2"/>
      </rPr>
      <t>Tyler Technologies, Inc.</t>
    </r>
  </si>
  <si>
    <t>Software installed &amp; available in AWS GovCloud</t>
  </si>
  <si>
    <t>Assumes one year duration. Travel and expenses for this line item are included here.</t>
  </si>
  <si>
    <t>Travel costs billed as incurred</t>
  </si>
  <si>
    <t>Third-party products invoiced upon delivery</t>
  </si>
  <si>
    <t>Tyler takes exception to these payment terms. Please see Lines 148-162 below for Tyler's payment schedule.</t>
  </si>
  <si>
    <t>While it is possible to integrate with many third-party applications, it is advantageous to have further discussions about scope and data requirements before proposing a custom interface..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</si>
</sst>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quot;$&quot;#,##0"/>
    <numFmt numFmtId="165" formatCode="&quot;$&quot;#,##0.00"/>
  </numFmts>
  <fonts count="23" x14ac:knownFonts="1">
    <font>
      <sz val="11"/>
      <color theme="1"/>
      <name val="Calibri"/>
      <family val="2"/>
    </font>
    <font>
      <sz val="11"/>
      <color theme="1"/>
      <name val="Calibri"/>
      <family val="2"/>
      <scheme val="minor"/>
    </font>
    <font>
      <sz val="11"/>
      <color theme="1"/>
      <name val="Calibri"/>
      <family val="2"/>
      <scheme val="minor"/>
    </font>
    <font>
      <sz val="10"/>
      <name val="Arial"/>
      <family val="2"/>
    </font>
    <font>
      <b/>
      <sz val="10"/>
      <name val="Calibri"/>
      <family val="2"/>
    </font>
    <font>
      <sz val="10"/>
      <name val="Calibri"/>
      <family val="2"/>
    </font>
    <font>
      <i/>
      <sz val="10"/>
      <name val="Calibri"/>
      <family val="2"/>
    </font>
    <font>
      <b/>
      <i/>
      <sz val="10"/>
      <name val="Calibri"/>
      <family val="2"/>
    </font>
    <font>
      <sz val="8"/>
      <name val="Calibri"/>
      <family val="2"/>
    </font>
    <font>
      <i/>
      <sz val="9"/>
      <color rgb="FFFF0000"/>
      <name val="Calibri"/>
      <family val="2"/>
    </font>
    <font>
      <sz val="10"/>
      <name val="Arial"/>
      <family val="2"/>
    </font>
    <font>
      <sz val="11"/>
      <name val="Calibri"/>
      <family val="2"/>
    </font>
    <font>
      <i/>
      <sz val="9"/>
      <name val="Calibri"/>
      <family val="2"/>
    </font>
    <font>
      <b/>
      <i/>
      <sz val="10"/>
      <color rgb="FFE06F30"/>
      <name val="Calibri"/>
      <family val="2"/>
    </font>
    <font>
      <i/>
      <sz val="10"/>
      <color rgb="FFFF0000"/>
      <name val="Calibri"/>
      <family val="2"/>
    </font>
    <font>
      <sz val="10"/>
      <color rgb="FFFF0000"/>
      <name val="Arial"/>
      <family val="2"/>
    </font>
    <font>
      <b/>
      <sz val="10"/>
      <color rgb="FFFF0000"/>
      <name val="Arial"/>
      <family val="2"/>
    </font>
    <font>
      <b/>
      <sz val="12"/>
      <name val="Calibri"/>
      <family val="2"/>
    </font>
    <font>
      <b/>
      <sz val="11"/>
      <name val="Arial"/>
      <family val="2"/>
    </font>
    <font>
      <b/>
      <i/>
      <sz val="9"/>
      <color rgb="FFFF0000"/>
      <name val="Arial"/>
      <family val="2"/>
    </font>
    <font>
      <b/>
      <u/>
      <sz val="11"/>
      <name val="Arial"/>
      <family val="2"/>
    </font>
    <font>
      <sz val="10"/>
      <color rgb="FFFF0000"/>
      <name val="Calibri"/>
      <family val="2"/>
    </font>
    <font>
      <b/>
      <u/>
      <sz val="12"/>
      <name val="Calibri"/>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27">
    <border>
      <left/>
      <right/>
      <top/>
      <bottom/>
      <diagonal/>
    </border>
    <border>
      <left style="hair">
        <color indexed="64"/>
      </left>
      <right style="hair">
        <color indexed="64"/>
      </right>
      <top style="hair">
        <color indexed="64"/>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hair">
        <color indexed="64"/>
      </left>
      <right/>
      <top style="hair">
        <color indexed="64"/>
      </top>
      <bottom style="hair">
        <color indexed="64"/>
      </bottom>
      <diagonal/>
    </border>
    <border>
      <left/>
      <right/>
      <top/>
      <bottom style="thick">
        <color indexed="64"/>
      </bottom>
      <diagonal/>
    </border>
    <border>
      <left style="hair">
        <color indexed="64"/>
      </left>
      <right style="hair">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diagonal/>
    </border>
    <border>
      <left style="thick">
        <color indexed="64"/>
      </left>
      <right/>
      <top style="hair">
        <color indexed="64"/>
      </top>
      <bottom style="hair">
        <color indexed="64"/>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top style="thick">
        <color indexed="64"/>
      </top>
      <bottom style="hair">
        <color indexed="64"/>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style="thick">
        <color indexed="64"/>
      </left>
      <right/>
      <top style="hair">
        <color indexed="64"/>
      </top>
      <bottom style="thick">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s>
  <cellStyleXfs count="7">
    <xf numFmtId="0" fontId="0" fillId="0" borderId="0"/>
    <xf numFmtId="9" fontId="3" fillId="0" borderId="0" applyFont="0" applyFill="0" applyBorder="0" applyAlignment="0" applyProtection="0"/>
    <xf numFmtId="0" fontId="3" fillId="0" borderId="0"/>
    <xf numFmtId="0" fontId="2" fillId="0" borderId="0"/>
    <xf numFmtId="0" fontId="10" fillId="0" borderId="0"/>
    <xf numFmtId="0" fontId="3" fillId="0" borderId="0"/>
    <xf numFmtId="0" fontId="1" fillId="0" borderId="0"/>
  </cellStyleXfs>
  <cellXfs count="142">
    <xf numFmtId="0" fontId="0" fillId="0" borderId="0" xfId="0"/>
    <xf numFmtId="0" fontId="3" fillId="0" borderId="0" xfId="2"/>
    <xf numFmtId="0" fontId="5" fillId="0" borderId="0" xfId="2" applyFont="1" applyAlignment="1">
      <alignment horizontal="center"/>
    </xf>
    <xf numFmtId="0" fontId="5" fillId="0" borderId="0" xfId="2" applyFont="1"/>
    <xf numFmtId="0" fontId="4" fillId="2" borderId="1" xfId="2" applyFont="1" applyFill="1" applyBorder="1" applyAlignment="1">
      <alignment horizontal="center" vertical="center"/>
    </xf>
    <xf numFmtId="164" fontId="5" fillId="0" borderId="1" xfId="2" applyNumberFormat="1" applyFont="1" applyBorder="1" applyAlignment="1">
      <alignment wrapText="1"/>
    </xf>
    <xf numFmtId="6" fontId="5" fillId="0" borderId="1" xfId="1" applyNumberFormat="1" applyFont="1" applyBorder="1" applyAlignment="1" applyProtection="1"/>
    <xf numFmtId="0" fontId="6" fillId="0" borderId="3" xfId="1" applyNumberFormat="1" applyFont="1" applyBorder="1" applyAlignment="1" applyProtection="1">
      <alignment horizontal="left" indent="1"/>
    </xf>
    <xf numFmtId="6" fontId="5" fillId="0" borderId="2" xfId="1" applyNumberFormat="1" applyFont="1" applyBorder="1" applyAlignment="1" applyProtection="1">
      <alignment horizontal="left" indent="2"/>
    </xf>
    <xf numFmtId="0" fontId="4" fillId="0" borderId="2" xfId="1" applyNumberFormat="1" applyFont="1" applyBorder="1" applyAlignment="1" applyProtection="1">
      <alignment horizontal="left"/>
    </xf>
    <xf numFmtId="6" fontId="4" fillId="0" borderId="1" xfId="1" applyNumberFormat="1" applyFont="1" applyBorder="1" applyAlignment="1" applyProtection="1"/>
    <xf numFmtId="0" fontId="5" fillId="0" borderId="3" xfId="1" applyNumberFormat="1" applyFont="1" applyBorder="1" applyAlignment="1" applyProtection="1">
      <alignment horizontal="left"/>
    </xf>
    <xf numFmtId="0" fontId="5" fillId="0" borderId="2" xfId="1" applyNumberFormat="1" applyFont="1" applyBorder="1" applyAlignment="1" applyProtection="1">
      <alignment horizontal="left"/>
    </xf>
    <xf numFmtId="6" fontId="4" fillId="0" borderId="1" xfId="1" applyNumberFormat="1" applyFont="1" applyBorder="1" applyAlignment="1" applyProtection="1">
      <alignment horizontal="right"/>
    </xf>
    <xf numFmtId="0" fontId="6" fillId="0" borderId="1" xfId="1" applyNumberFormat="1" applyFont="1" applyBorder="1" applyAlignment="1" applyProtection="1">
      <alignment horizontal="left" indent="1"/>
    </xf>
    <xf numFmtId="0" fontId="4" fillId="0" borderId="3" xfId="1" applyNumberFormat="1" applyFont="1" applyBorder="1" applyAlignment="1" applyProtection="1">
      <alignment horizontal="right"/>
    </xf>
    <xf numFmtId="6" fontId="7" fillId="0" borderId="1" xfId="1" applyNumberFormat="1" applyFont="1" applyBorder="1" applyAlignment="1" applyProtection="1">
      <alignment horizontal="right"/>
    </xf>
    <xf numFmtId="6" fontId="7" fillId="0" borderId="1" xfId="1" applyNumberFormat="1" applyFont="1" applyBorder="1" applyAlignment="1" applyProtection="1"/>
    <xf numFmtId="6" fontId="5" fillId="0" borderId="1" xfId="1" applyNumberFormat="1" applyFont="1" applyBorder="1" applyAlignment="1" applyProtection="1">
      <alignment horizontal="right"/>
    </xf>
    <xf numFmtId="0" fontId="5" fillId="0" borderId="3" xfId="1" applyNumberFormat="1" applyFont="1" applyBorder="1" applyAlignment="1" applyProtection="1">
      <alignment horizontal="left" indent="1"/>
    </xf>
    <xf numFmtId="9" fontId="5" fillId="0" borderId="1" xfId="1" applyFont="1" applyBorder="1" applyAlignment="1" applyProtection="1">
      <alignment horizontal="center"/>
    </xf>
    <xf numFmtId="164" fontId="5" fillId="0" borderId="3" xfId="1" applyNumberFormat="1" applyFont="1" applyBorder="1" applyAlignment="1" applyProtection="1">
      <alignment horizontal="right" indent="1"/>
    </xf>
    <xf numFmtId="9" fontId="4" fillId="0" borderId="1" xfId="1" applyFont="1" applyBorder="1" applyAlignment="1" applyProtection="1">
      <alignment horizontal="center"/>
    </xf>
    <xf numFmtId="6" fontId="5" fillId="0" borderId="3" xfId="1" applyNumberFormat="1" applyFont="1" applyBorder="1" applyAlignment="1" applyProtection="1">
      <alignment horizontal="right" indent="1"/>
    </xf>
    <xf numFmtId="9" fontId="5" fillId="0" borderId="1" xfId="1" applyFont="1" applyBorder="1" applyAlignment="1" applyProtection="1">
      <alignment horizontal="right"/>
    </xf>
    <xf numFmtId="0" fontId="9" fillId="0" borderId="3" xfId="1" applyNumberFormat="1" applyFont="1" applyBorder="1" applyAlignment="1" applyProtection="1">
      <alignment horizontal="left" indent="1"/>
    </xf>
    <xf numFmtId="6" fontId="5" fillId="5" borderId="1" xfId="1" applyNumberFormat="1" applyFont="1" applyFill="1" applyBorder="1" applyAlignment="1" applyProtection="1">
      <protection locked="0"/>
    </xf>
    <xf numFmtId="0" fontId="6" fillId="5" borderId="3" xfId="1" applyNumberFormat="1" applyFont="1" applyFill="1" applyBorder="1" applyAlignment="1" applyProtection="1">
      <alignment horizontal="left" indent="1"/>
      <protection locked="0"/>
    </xf>
    <xf numFmtId="0" fontId="12" fillId="0" borderId="3" xfId="1" applyNumberFormat="1" applyFont="1" applyBorder="1" applyAlignment="1" applyProtection="1">
      <alignment horizontal="left" indent="3"/>
    </xf>
    <xf numFmtId="0" fontId="4" fillId="2" borderId="1" xfId="2" applyFont="1" applyFill="1" applyBorder="1" applyAlignment="1">
      <alignment horizontal="center"/>
    </xf>
    <xf numFmtId="0" fontId="4" fillId="2" borderId="2" xfId="2" applyFont="1" applyFill="1" applyBorder="1" applyAlignment="1">
      <alignment horizontal="center"/>
    </xf>
    <xf numFmtId="0" fontId="4" fillId="2" borderId="4" xfId="2" applyFont="1" applyFill="1" applyBorder="1" applyAlignment="1">
      <alignment horizontal="center"/>
    </xf>
    <xf numFmtId="0" fontId="4" fillId="2" borderId="3" xfId="2" applyFont="1" applyFill="1" applyBorder="1" applyAlignment="1">
      <alignment horizontal="center"/>
    </xf>
    <xf numFmtId="0" fontId="5" fillId="0" borderId="2" xfId="2" applyFont="1" applyBorder="1" applyAlignment="1">
      <alignment horizontal="left" wrapText="1"/>
    </xf>
    <xf numFmtId="0" fontId="6" fillId="0" borderId="3" xfId="2" applyFont="1" applyBorder="1" applyAlignment="1">
      <alignment horizontal="left" wrapText="1" indent="1"/>
    </xf>
    <xf numFmtId="0" fontId="5" fillId="0" borderId="2" xfId="2" applyFont="1" applyBorder="1" applyAlignment="1">
      <alignment horizontal="left"/>
    </xf>
    <xf numFmtId="164" fontId="4" fillId="0" borderId="1" xfId="2" applyNumberFormat="1" applyFont="1" applyBorder="1" applyAlignment="1">
      <alignment horizontal="right"/>
    </xf>
    <xf numFmtId="164" fontId="5" fillId="0" borderId="1" xfId="2" applyNumberFormat="1" applyFont="1" applyBorder="1"/>
    <xf numFmtId="1" fontId="4" fillId="0" borderId="1" xfId="2" applyNumberFormat="1" applyFont="1" applyBorder="1" applyAlignment="1">
      <alignment horizontal="right"/>
    </xf>
    <xf numFmtId="0" fontId="4" fillId="2" borderId="4" xfId="2" applyFont="1" applyFill="1" applyBorder="1"/>
    <xf numFmtId="1" fontId="5" fillId="0" borderId="1" xfId="2" applyNumberFormat="1" applyFont="1" applyBorder="1" applyAlignment="1">
      <alignment horizontal="center"/>
    </xf>
    <xf numFmtId="0" fontId="4" fillId="3" borderId="1" xfId="2" applyFont="1" applyFill="1" applyBorder="1" applyAlignment="1">
      <alignment horizontal="center"/>
    </xf>
    <xf numFmtId="0" fontId="4" fillId="3" borderId="3" xfId="2" applyFont="1" applyFill="1" applyBorder="1" applyAlignment="1">
      <alignment horizontal="center"/>
    </xf>
    <xf numFmtId="0" fontId="4" fillId="3" borderId="1" xfId="2" applyFont="1" applyFill="1" applyBorder="1" applyAlignment="1">
      <alignment horizontal="right"/>
    </xf>
    <xf numFmtId="164" fontId="5" fillId="3" borderId="1" xfId="2" applyNumberFormat="1" applyFont="1" applyFill="1" applyBorder="1" applyAlignment="1">
      <alignment horizontal="right"/>
    </xf>
    <xf numFmtId="164" fontId="4" fillId="3" borderId="1" xfId="2" applyNumberFormat="1" applyFont="1" applyFill="1" applyBorder="1" applyAlignment="1">
      <alignment horizontal="right"/>
    </xf>
    <xf numFmtId="9" fontId="5" fillId="3" borderId="1" xfId="1" applyFont="1" applyFill="1" applyBorder="1" applyAlignment="1" applyProtection="1">
      <alignment horizontal="center"/>
    </xf>
    <xf numFmtId="0" fontId="5" fillId="5" borderId="3" xfId="1" applyNumberFormat="1" applyFont="1" applyFill="1" applyBorder="1" applyAlignment="1" applyProtection="1">
      <alignment horizontal="left" indent="1"/>
    </xf>
    <xf numFmtId="0" fontId="4" fillId="2" borderId="1" xfId="2" applyFont="1" applyFill="1" applyBorder="1" applyAlignment="1" applyProtection="1">
      <alignment horizontal="center" vertical="center"/>
      <protection locked="0"/>
    </xf>
    <xf numFmtId="0" fontId="4" fillId="2" borderId="2" xfId="2" applyFont="1" applyFill="1" applyBorder="1" applyAlignment="1">
      <alignment horizontal="center" vertical="center" wrapText="1"/>
    </xf>
    <xf numFmtId="6" fontId="4" fillId="0" borderId="2" xfId="1" applyNumberFormat="1" applyFont="1" applyBorder="1" applyAlignment="1" applyProtection="1">
      <alignment wrapText="1"/>
    </xf>
    <xf numFmtId="6" fontId="5" fillId="0" borderId="2" xfId="1" applyNumberFormat="1" applyFont="1" applyBorder="1" applyAlignment="1" applyProtection="1">
      <alignment horizontal="left" wrapText="1"/>
    </xf>
    <xf numFmtId="6" fontId="5" fillId="0" borderId="2" xfId="1" applyNumberFormat="1" applyFont="1" applyBorder="1" applyAlignment="1" applyProtection="1">
      <alignment wrapText="1"/>
    </xf>
    <xf numFmtId="0" fontId="4" fillId="2" borderId="2" xfId="2" applyFont="1" applyFill="1" applyBorder="1" applyAlignment="1">
      <alignment horizontal="center" wrapText="1"/>
    </xf>
    <xf numFmtId="0" fontId="4" fillId="0" borderId="2" xfId="1" applyNumberFormat="1" applyFont="1" applyBorder="1" applyAlignment="1" applyProtection="1">
      <alignment horizontal="left" wrapText="1"/>
    </xf>
    <xf numFmtId="0" fontId="5" fillId="0" borderId="2" xfId="1" applyNumberFormat="1" applyFont="1" applyBorder="1" applyAlignment="1" applyProtection="1">
      <alignment horizontal="left" wrapText="1"/>
    </xf>
    <xf numFmtId="10" fontId="5" fillId="0" borderId="2" xfId="2" applyNumberFormat="1" applyFont="1" applyBorder="1" applyAlignment="1">
      <alignment horizontal="center" wrapText="1"/>
    </xf>
    <xf numFmtId="0" fontId="4" fillId="0" borderId="2" xfId="2" applyFont="1" applyBorder="1" applyAlignment="1">
      <alignment horizontal="right" wrapText="1"/>
    </xf>
    <xf numFmtId="0" fontId="13" fillId="0" borderId="2" xfId="2" applyFont="1" applyBorder="1" applyAlignment="1">
      <alignment horizontal="left" wrapText="1"/>
    </xf>
    <xf numFmtId="0" fontId="4" fillId="3" borderId="2" xfId="2" applyFont="1" applyFill="1" applyBorder="1" applyAlignment="1">
      <alignment horizontal="center" wrapText="1"/>
    </xf>
    <xf numFmtId="0" fontId="5" fillId="0" borderId="0" xfId="2" applyFont="1" applyAlignment="1">
      <alignment horizontal="center" wrapText="1"/>
    </xf>
    <xf numFmtId="6" fontId="5" fillId="3" borderId="2" xfId="1" applyNumberFormat="1" applyFont="1" applyFill="1" applyBorder="1" applyAlignment="1" applyProtection="1">
      <alignment horizontal="left" wrapText="1"/>
    </xf>
    <xf numFmtId="0" fontId="3" fillId="0" borderId="0" xfId="2" applyAlignment="1">
      <alignment wrapText="1"/>
    </xf>
    <xf numFmtId="0" fontId="15" fillId="0" borderId="0" xfId="2" applyFont="1" applyAlignment="1">
      <alignment wrapText="1"/>
    </xf>
    <xf numFmtId="0" fontId="15" fillId="0" borderId="0" xfId="2" applyFont="1" applyAlignment="1">
      <alignment horizontal="left" wrapText="1"/>
    </xf>
    <xf numFmtId="0" fontId="5" fillId="0" borderId="1" xfId="2" applyFont="1" applyBorder="1" applyAlignment="1">
      <alignment horizontal="center" vertical="center" wrapText="1"/>
    </xf>
    <xf numFmtId="164" fontId="5" fillId="0" borderId="1" xfId="2" applyNumberFormat="1" applyFont="1" applyBorder="1" applyAlignment="1">
      <alignment vertical="center" wrapText="1"/>
    </xf>
    <xf numFmtId="0" fontId="5" fillId="0" borderId="1" xfId="2" applyFont="1" applyBorder="1" applyAlignment="1" applyProtection="1">
      <alignment horizontal="center" vertical="center" wrapText="1"/>
      <protection locked="0"/>
    </xf>
    <xf numFmtId="164" fontId="5" fillId="0" borderId="1" xfId="2" applyNumberFormat="1" applyFont="1" applyBorder="1" applyAlignment="1" applyProtection="1">
      <alignment vertical="center" wrapText="1"/>
      <protection locked="0"/>
    </xf>
    <xf numFmtId="165" fontId="4" fillId="0" borderId="1" xfId="2" applyNumberFormat="1" applyFont="1" applyBorder="1" applyAlignment="1">
      <alignment horizontal="right" vertical="center" wrapText="1"/>
    </xf>
    <xf numFmtId="165" fontId="5" fillId="0" borderId="1" xfId="2" applyNumberFormat="1" applyFont="1" applyBorder="1" applyAlignment="1">
      <alignment vertical="center" wrapText="1"/>
    </xf>
    <xf numFmtId="165" fontId="5" fillId="0" borderId="1" xfId="2" applyNumberFormat="1" applyFont="1" applyBorder="1" applyAlignment="1" applyProtection="1">
      <alignment vertical="center" wrapText="1"/>
      <protection locked="0"/>
    </xf>
    <xf numFmtId="165" fontId="5" fillId="0" borderId="1" xfId="2" applyNumberFormat="1" applyFont="1" applyBorder="1" applyAlignment="1">
      <alignment horizontal="right" vertical="center"/>
    </xf>
    <xf numFmtId="165" fontId="4" fillId="0" borderId="1" xfId="2" applyNumberFormat="1" applyFont="1" applyBorder="1" applyAlignment="1">
      <alignment vertical="center" wrapText="1"/>
    </xf>
    <xf numFmtId="0" fontId="4" fillId="3" borderId="4" xfId="2" applyFont="1" applyFill="1" applyBorder="1"/>
    <xf numFmtId="0" fontId="3" fillId="3" borderId="0" xfId="2" applyFill="1" applyAlignment="1">
      <alignment wrapText="1"/>
    </xf>
    <xf numFmtId="0" fontId="3" fillId="3" borderId="0" xfId="2" applyFill="1"/>
    <xf numFmtId="0" fontId="5" fillId="3" borderId="2" xfId="1" applyNumberFormat="1" applyFont="1" applyFill="1" applyBorder="1" applyAlignment="1" applyProtection="1">
      <alignment horizontal="left" wrapText="1"/>
      <protection locked="0"/>
    </xf>
    <xf numFmtId="6" fontId="4" fillId="5" borderId="1" xfId="1" applyNumberFormat="1" applyFont="1" applyFill="1" applyBorder="1" applyAlignment="1" applyProtection="1"/>
    <xf numFmtId="0" fontId="6" fillId="5" borderId="3" xfId="1" applyNumberFormat="1" applyFont="1" applyFill="1" applyBorder="1" applyAlignment="1" applyProtection="1">
      <alignment horizontal="left" indent="1"/>
    </xf>
    <xf numFmtId="6" fontId="6" fillId="4" borderId="1" xfId="1" applyNumberFormat="1" applyFont="1" applyFill="1" applyBorder="1" applyAlignment="1" applyProtection="1">
      <alignment horizontal="right"/>
    </xf>
    <xf numFmtId="0" fontId="16" fillId="0" borderId="0" xfId="2" applyFont="1" applyAlignment="1">
      <alignment wrapText="1"/>
    </xf>
    <xf numFmtId="0" fontId="4" fillId="2" borderId="12" xfId="2" applyFont="1" applyFill="1" applyBorder="1" applyAlignment="1">
      <alignment horizontal="center" vertical="center"/>
    </xf>
    <xf numFmtId="0" fontId="4" fillId="2" borderId="13" xfId="2" applyFont="1" applyFill="1" applyBorder="1" applyAlignment="1">
      <alignment horizontal="center" vertical="center"/>
    </xf>
    <xf numFmtId="0" fontId="5" fillId="0" borderId="12" xfId="2" applyFont="1" applyBorder="1" applyAlignment="1">
      <alignment horizontal="left" vertical="center" wrapText="1"/>
    </xf>
    <xf numFmtId="164" fontId="5" fillId="0" borderId="13" xfId="2" applyNumberFormat="1" applyFont="1" applyBorder="1" applyAlignment="1">
      <alignment horizontal="right" vertical="center" wrapText="1"/>
    </xf>
    <xf numFmtId="0" fontId="5" fillId="0" borderId="12" xfId="2" applyFont="1" applyBorder="1" applyAlignment="1" applyProtection="1">
      <alignment horizontal="left" vertical="center" wrapText="1"/>
      <protection locked="0"/>
    </xf>
    <xf numFmtId="164" fontId="5" fillId="0" borderId="13" xfId="2" applyNumberFormat="1" applyFont="1" applyBorder="1" applyAlignment="1" applyProtection="1">
      <alignment horizontal="right" vertical="center" wrapText="1"/>
      <protection locked="0"/>
    </xf>
    <xf numFmtId="164" fontId="4" fillId="0" borderId="13" xfId="2" applyNumberFormat="1" applyFont="1" applyBorder="1" applyAlignment="1">
      <alignment horizontal="right" vertical="center" wrapText="1"/>
    </xf>
    <xf numFmtId="165" fontId="5" fillId="0" borderId="13" xfId="2" applyNumberFormat="1" applyFont="1" applyBorder="1" applyAlignment="1">
      <alignment horizontal="right" vertical="center" wrapText="1"/>
    </xf>
    <xf numFmtId="165" fontId="5" fillId="0" borderId="13" xfId="2" applyNumberFormat="1" applyFont="1" applyBorder="1" applyAlignment="1" applyProtection="1">
      <alignment horizontal="right" vertical="center" wrapText="1"/>
      <protection locked="0"/>
    </xf>
    <xf numFmtId="0" fontId="4" fillId="0" borderId="12" xfId="2" applyFont="1" applyBorder="1" applyAlignment="1">
      <alignment horizontal="left" vertical="center" wrapText="1"/>
    </xf>
    <xf numFmtId="165" fontId="4" fillId="0" borderId="13" xfId="2" applyNumberFormat="1" applyFont="1" applyBorder="1" applyAlignment="1">
      <alignment horizontal="right" vertical="center" wrapText="1"/>
    </xf>
    <xf numFmtId="0" fontId="15" fillId="0" borderId="0" xfId="2" applyFont="1" applyAlignment="1">
      <alignment vertical="top"/>
    </xf>
    <xf numFmtId="6" fontId="5" fillId="5" borderId="1" xfId="1" applyNumberFormat="1" applyFont="1" applyFill="1" applyBorder="1" applyAlignment="1" applyProtection="1"/>
    <xf numFmtId="0" fontId="15" fillId="0" borderId="0" xfId="2" applyFont="1"/>
    <xf numFmtId="0" fontId="6" fillId="5" borderId="3" xfId="1" applyNumberFormat="1" applyFont="1" applyFill="1" applyBorder="1" applyAlignment="1" applyProtection="1">
      <alignment horizontal="left" wrapText="1" indent="1"/>
      <protection locked="0"/>
    </xf>
    <xf numFmtId="0" fontId="5" fillId="0" borderId="3" xfId="1" applyNumberFormat="1" applyFont="1" applyBorder="1" applyAlignment="1" applyProtection="1">
      <alignment horizontal="left" wrapText="1"/>
    </xf>
    <xf numFmtId="0" fontId="6" fillId="0" borderId="3" xfId="1" applyNumberFormat="1" applyFont="1" applyBorder="1" applyAlignment="1" applyProtection="1">
      <alignment horizontal="left" wrapText="1" indent="1"/>
    </xf>
    <xf numFmtId="6" fontId="5" fillId="0" borderId="2" xfId="1" applyNumberFormat="1" applyFont="1" applyFill="1" applyBorder="1" applyAlignment="1" applyProtection="1">
      <alignment horizontal="left" wrapText="1"/>
    </xf>
    <xf numFmtId="6" fontId="5" fillId="0" borderId="1" xfId="1" applyNumberFormat="1" applyFont="1" applyFill="1" applyBorder="1" applyAlignment="1" applyProtection="1"/>
    <xf numFmtId="0" fontId="21" fillId="0" borderId="2" xfId="2" applyFont="1" applyBorder="1" applyAlignment="1">
      <alignment horizontal="right" wrapText="1"/>
    </xf>
    <xf numFmtId="0" fontId="21" fillId="5" borderId="3" xfId="1" applyNumberFormat="1" applyFont="1" applyFill="1" applyBorder="1" applyAlignment="1" applyProtection="1">
      <alignment horizontal="left" wrapText="1" indent="1"/>
    </xf>
    <xf numFmtId="0" fontId="5" fillId="5" borderId="3" xfId="1" applyNumberFormat="1" applyFont="1" applyFill="1" applyBorder="1" applyAlignment="1" applyProtection="1">
      <alignment horizontal="left" wrapText="1" indent="1"/>
    </xf>
    <xf numFmtId="0" fontId="6" fillId="0" borderId="12" xfId="2" applyFont="1" applyBorder="1" applyAlignment="1" applyProtection="1">
      <alignment horizontal="left" vertical="center" wrapText="1"/>
      <protection locked="0"/>
    </xf>
    <xf numFmtId="0" fontId="4" fillId="2" borderId="21" xfId="2" applyFont="1" applyFill="1" applyBorder="1" applyAlignment="1">
      <alignment horizontal="center"/>
    </xf>
    <xf numFmtId="0" fontId="4" fillId="2" borderId="22" xfId="2" applyFont="1" applyFill="1" applyBorder="1" applyAlignment="1">
      <alignment horizontal="center"/>
    </xf>
    <xf numFmtId="0" fontId="11" fillId="0" borderId="23" xfId="0" applyFont="1" applyBorder="1" applyAlignment="1">
      <alignment horizontal="center"/>
    </xf>
    <xf numFmtId="0" fontId="4" fillId="2" borderId="18" xfId="2" applyFont="1" applyFill="1" applyBorder="1" applyAlignment="1">
      <alignment horizontal="center"/>
    </xf>
    <xf numFmtId="0" fontId="4" fillId="2" borderId="19" xfId="2" applyFont="1" applyFill="1" applyBorder="1" applyAlignment="1">
      <alignment horizontal="center"/>
    </xf>
    <xf numFmtId="0" fontId="11" fillId="0" borderId="20" xfId="0" applyFont="1" applyBorder="1" applyAlignment="1">
      <alignment horizontal="center"/>
    </xf>
    <xf numFmtId="0" fontId="5" fillId="5" borderId="18" xfId="2" applyFont="1" applyFill="1" applyBorder="1" applyAlignment="1" applyProtection="1">
      <alignment horizontal="left" indent="2"/>
      <protection locked="0"/>
    </xf>
    <xf numFmtId="0" fontId="5" fillId="5" borderId="19" xfId="2" applyFont="1" applyFill="1" applyBorder="1" applyAlignment="1" applyProtection="1">
      <alignment horizontal="left" indent="2"/>
      <protection locked="0"/>
    </xf>
    <xf numFmtId="0" fontId="5" fillId="5" borderId="20" xfId="2" applyFont="1" applyFill="1" applyBorder="1" applyAlignment="1" applyProtection="1">
      <alignment horizontal="left" indent="2"/>
      <protection locked="0"/>
    </xf>
    <xf numFmtId="0" fontId="16" fillId="0" borderId="0" xfId="2" applyFont="1" applyAlignment="1">
      <alignment horizontal="center" vertical="center" wrapText="1"/>
    </xf>
    <xf numFmtId="0" fontId="18" fillId="0" borderId="0" xfId="2" applyFont="1" applyAlignment="1">
      <alignment horizontal="center" wrapText="1"/>
    </xf>
    <xf numFmtId="0" fontId="5" fillId="0" borderId="0" xfId="2" applyFont="1" applyAlignment="1">
      <alignment horizontal="center" wrapText="1"/>
    </xf>
    <xf numFmtId="0" fontId="5" fillId="0" borderId="24" xfId="2" applyFont="1" applyBorder="1" applyAlignment="1">
      <alignment horizontal="left" indent="2"/>
    </xf>
    <xf numFmtId="0" fontId="5" fillId="0" borderId="25" xfId="2" applyFont="1" applyBorder="1" applyAlignment="1">
      <alignment horizontal="left" indent="2"/>
    </xf>
    <xf numFmtId="0" fontId="5" fillId="0" borderId="26" xfId="2" applyFont="1" applyBorder="1" applyAlignment="1">
      <alignment horizontal="left" indent="2"/>
    </xf>
    <xf numFmtId="0" fontId="18" fillId="3" borderId="5" xfId="2" applyFont="1" applyFill="1" applyBorder="1" applyAlignment="1">
      <alignment horizontal="left" vertical="center" wrapText="1"/>
    </xf>
    <xf numFmtId="0" fontId="17" fillId="3" borderId="5" xfId="2" applyFont="1" applyFill="1" applyBorder="1" applyAlignment="1">
      <alignment horizontal="left" vertical="center" wrapText="1"/>
    </xf>
    <xf numFmtId="0" fontId="5" fillId="0" borderId="18" xfId="2" applyFont="1" applyBorder="1" applyAlignment="1">
      <alignment horizontal="left" indent="2"/>
    </xf>
    <xf numFmtId="0" fontId="5" fillId="0" borderId="19" xfId="2" applyFont="1" applyBorder="1" applyAlignment="1">
      <alignment horizontal="left" indent="2"/>
    </xf>
    <xf numFmtId="0" fontId="5" fillId="0" borderId="20" xfId="2" applyFont="1" applyBorder="1" applyAlignment="1">
      <alignment horizontal="left" indent="2"/>
    </xf>
    <xf numFmtId="0" fontId="14" fillId="3" borderId="18" xfId="2" applyFont="1" applyFill="1" applyBorder="1" applyAlignment="1">
      <alignment horizontal="left" indent="2"/>
    </xf>
    <xf numFmtId="0" fontId="14" fillId="3" borderId="19" xfId="2" applyFont="1" applyFill="1" applyBorder="1" applyAlignment="1">
      <alignment horizontal="left" indent="2"/>
    </xf>
    <xf numFmtId="0" fontId="14" fillId="3" borderId="20" xfId="2" applyFont="1" applyFill="1" applyBorder="1" applyAlignment="1">
      <alignment horizontal="left" indent="2"/>
    </xf>
    <xf numFmtId="0" fontId="15" fillId="0" borderId="0" xfId="2" applyFont="1" applyAlignment="1">
      <alignment horizontal="center" vertical="top" wrapText="1"/>
    </xf>
    <xf numFmtId="0" fontId="18" fillId="0" borderId="7" xfId="2" applyFont="1" applyBorder="1" applyAlignment="1">
      <alignment horizontal="center" vertical="center" wrapText="1"/>
    </xf>
    <xf numFmtId="0" fontId="18" fillId="0" borderId="8" xfId="2" applyFont="1" applyBorder="1" applyAlignment="1">
      <alignment horizontal="center" vertical="center"/>
    </xf>
    <xf numFmtId="0" fontId="18" fillId="0" borderId="9" xfId="2" applyFont="1" applyBorder="1" applyAlignment="1">
      <alignment horizontal="center" vertical="center"/>
    </xf>
    <xf numFmtId="0" fontId="16" fillId="0" borderId="17" xfId="2" applyFont="1" applyBorder="1" applyAlignment="1">
      <alignment horizontal="center" vertical="center" wrapText="1"/>
    </xf>
    <xf numFmtId="0" fontId="4" fillId="2" borderId="12" xfId="2" applyFont="1" applyFill="1" applyBorder="1" applyAlignment="1">
      <alignment horizontal="center" vertical="center"/>
    </xf>
    <xf numFmtId="0" fontId="4" fillId="2" borderId="1" xfId="2" applyFont="1" applyFill="1" applyBorder="1" applyAlignment="1">
      <alignment horizontal="center" vertical="center"/>
    </xf>
    <xf numFmtId="0" fontId="4" fillId="2" borderId="13" xfId="2" applyFont="1" applyFill="1" applyBorder="1" applyAlignment="1">
      <alignment horizontal="center" vertical="center"/>
    </xf>
    <xf numFmtId="0" fontId="19" fillId="0" borderId="14" xfId="2" applyFont="1" applyBorder="1" applyAlignment="1">
      <alignment horizontal="left" vertical="center" wrapText="1"/>
    </xf>
    <xf numFmtId="0" fontId="19" fillId="0" borderId="15" xfId="2" applyFont="1" applyBorder="1" applyAlignment="1">
      <alignment horizontal="left" vertical="center" wrapText="1"/>
    </xf>
    <xf numFmtId="0" fontId="19" fillId="0" borderId="16" xfId="2" applyFont="1" applyBorder="1" applyAlignment="1">
      <alignment horizontal="left" vertical="center" wrapText="1"/>
    </xf>
    <xf numFmtId="0" fontId="17" fillId="3" borderId="10" xfId="2" applyFont="1" applyFill="1" applyBorder="1" applyAlignment="1">
      <alignment horizontal="left" vertical="center" wrapText="1"/>
    </xf>
    <xf numFmtId="0" fontId="17" fillId="3" borderId="6" xfId="2" applyFont="1" applyFill="1" applyBorder="1" applyAlignment="1">
      <alignment horizontal="left" vertical="center"/>
    </xf>
    <xf numFmtId="0" fontId="17" fillId="3" borderId="11" xfId="2" applyFont="1" applyFill="1" applyBorder="1" applyAlignment="1">
      <alignment horizontal="left" vertical="center"/>
    </xf>
  </cellXfs>
  <cellStyles count="7">
    <cellStyle name="Normal" xfId="0" builtinId="0"/>
    <cellStyle name="Normal 2" xfId="2" xr:uid="{4697A19F-09F4-4505-AB1A-136E15E2907F}"/>
    <cellStyle name="Normal 3" xfId="3" xr:uid="{63855EAC-403E-42AA-81EE-2A7D7AA7469F}"/>
    <cellStyle name="Normal 4" xfId="4" xr:uid="{28E7F9D2-2C51-416C-9EDB-02544720CE77}"/>
    <cellStyle name="Normal 4 2" xfId="5" xr:uid="{A6D2BE61-BE07-477A-937F-66D316E52BD6}"/>
    <cellStyle name="Normal 5" xfId="6" xr:uid="{9BFA732E-50DD-4D6A-B854-636605954070}"/>
    <cellStyle name="Percent" xfId="1" builtinId="5"/>
  </cellStyles>
  <dxfs count="31">
    <dxf>
      <font>
        <color rgb="FF9C0006"/>
      </font>
      <fill>
        <patternFill>
          <bgColor rgb="FFFFC7CE"/>
        </patternFill>
      </fill>
    </dxf>
    <dxf>
      <font>
        <color theme="0"/>
      </font>
    </dxf>
    <dxf>
      <font>
        <color theme="0"/>
      </font>
    </dxf>
    <dxf>
      <font>
        <color theme="0"/>
      </font>
    </dxf>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b/>
        <i val="0"/>
        <color rgb="FF339966"/>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
      <font>
        <color theme="0"/>
      </font>
    </dxf>
    <dxf>
      <font>
        <color theme="0"/>
      </font>
    </dxf>
    <dxf>
      <font>
        <color theme="0"/>
      </font>
    </dxf>
    <dxf>
      <font>
        <b/>
        <i val="0"/>
        <color rgb="FF339966"/>
      </font>
    </dxf>
    <dxf>
      <font>
        <color theme="0"/>
      </font>
    </dxf>
    <dxf>
      <font>
        <color theme="0"/>
      </font>
    </dxf>
    <dxf>
      <font>
        <color theme="0"/>
      </font>
    </dxf>
    <dxf>
      <font>
        <color theme="0"/>
      </font>
    </dxf>
  </dxfs>
  <tableStyles count="0" defaultTableStyle="TableStyleMedium2" defaultPivotStyle="PivotStyleLight16"/>
  <colors>
    <mruColors>
      <color rgb="FFE06F30"/>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Yates, Mike" id="{CE2D0970-1597-4FA1-817E-383C6112F636}" userId="S::Mike.Yates@Nebraska.gov::2bdcf6e1-14b4-4c6a-922b-05228392fc63" providerId="AD"/>
  <person displayName="Hansen, Matthew" id="{30598180-C9E8-4925-BD74-48EB524873DD}" userId="S::Matthew.Hansen@nebraska.gov::526ef2ca-cd61-4270-8643-472b3e39941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21" dT="2024-05-01T12:57:27.01" personId="{30598180-C9E8-4925-BD74-48EB524873DD}" id="{0F1C43D5-C975-4827-8496-F3B8A854FDAC}">
    <text>Note that Optional/Renewal Term costs should not be scored/evaluated, only the cost for the Initial Period.</text>
  </threadedComment>
  <threadedComment ref="A121" dT="2024-05-01T14:40:03.41" personId="{CE2D0970-1597-4FA1-817E-383C6112F636}" id="{DCD75593-B155-4889-B349-518A284E36FD}" parentId="{0F1C43D5-C975-4827-8496-F3B8A854FDAC}">
    <text>Understood</text>
  </threadedComment>
</ThreadedComments>
</file>

<file path=xl/threadedComments/threadedComment2.xml><?xml version="1.0" encoding="utf-8"?>
<ThreadedComments xmlns="http://schemas.microsoft.com/office/spreadsheetml/2018/threadedcomments" xmlns:x="http://schemas.openxmlformats.org/spreadsheetml/2006/main">
  <threadedComment ref="A3" dT="2024-04-25T18:08:25.91" personId="{30598180-C9E8-4925-BD74-48EB524873DD}" id="{4CA4A2F3-27C4-4C55-88D1-52690EF1A0F2}">
    <text>Software/Subscription Fees are referenced in the main Cost Proposal tab as well. Is this just optional software/subscription services that the bidder would provide?
Consider adding instructions to this section detailing NSP's expectations and what could be added to this section since there are multiple blank lines listed.</text>
  </threadedComment>
  <threadedComment ref="C4" dT="2024-05-01T12:50:14.51" personId="{30598180-C9E8-4925-BD74-48EB524873DD}" id="{6D3737DB-D14A-4C59-8A99-5FDBC2D99620}">
    <text xml:space="preserve">SPB recommends having separate columns for optional services for the bidder to provide cost for the initial contract period and each subsequent optional renewal period as well. </text>
  </threadedComment>
  <threadedComment ref="A24" dT="2024-05-01T12:43:38.49" personId="{30598180-C9E8-4925-BD74-48EB524873DD}" id="{3877874D-B0A6-4A82-B126-9771F35CAAFA}">
    <text>Is this meant to be an hourly rate? If so, recommend listing in either the Hourly Costs section below, or adding additional details/instructions identifying this as an hourly rate.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6CF1C-11CE-404C-9F78-6ABB97637A9A}">
  <sheetPr codeName="Sheet1"/>
  <dimension ref="A1:E177"/>
  <sheetViews>
    <sheetView topLeftCell="A39" zoomScale="130" zoomScaleNormal="130" zoomScaleSheetLayoutView="80" workbookViewId="0">
      <selection activeCell="D38" sqref="D38"/>
    </sheetView>
  </sheetViews>
  <sheetFormatPr defaultColWidth="9.140625" defaultRowHeight="12.75" x14ac:dyDescent="0.2"/>
  <cols>
    <col min="1" max="1" width="40.140625" style="60" bestFit="1" customWidth="1"/>
    <col min="2" max="2" width="13.85546875" style="3" customWidth="1"/>
    <col min="3" max="3" width="15.42578125" style="3" customWidth="1"/>
    <col min="4" max="4" width="36.85546875" style="1" customWidth="1"/>
    <col min="5" max="5" width="47.85546875" style="62" customWidth="1"/>
    <col min="6" max="16384" width="9.140625" style="1"/>
  </cols>
  <sheetData>
    <row r="1" spans="1:5" ht="34.35" customHeight="1" x14ac:dyDescent="0.25">
      <c r="A1" s="115" t="s">
        <v>113</v>
      </c>
      <c r="B1" s="116"/>
      <c r="C1" s="116"/>
      <c r="D1" s="116"/>
      <c r="E1" s="114"/>
    </row>
    <row r="2" spans="1:5" ht="52.35" customHeight="1" thickBot="1" x14ac:dyDescent="0.25">
      <c r="A2" s="120" t="s">
        <v>117</v>
      </c>
      <c r="B2" s="121"/>
      <c r="C2" s="121"/>
      <c r="D2" s="121"/>
      <c r="E2" s="114"/>
    </row>
    <row r="3" spans="1:5" ht="15" customHeight="1" thickTop="1" x14ac:dyDescent="0.25">
      <c r="A3" s="105" t="s">
        <v>116</v>
      </c>
      <c r="B3" s="106"/>
      <c r="C3" s="106"/>
      <c r="D3" s="107"/>
      <c r="E3" s="64" t="s">
        <v>9</v>
      </c>
    </row>
    <row r="4" spans="1:5" x14ac:dyDescent="0.2">
      <c r="A4" s="49" t="s">
        <v>0</v>
      </c>
      <c r="B4" s="4"/>
      <c r="C4" s="48" t="s">
        <v>15</v>
      </c>
      <c r="D4" s="32" t="s">
        <v>1</v>
      </c>
      <c r="E4" s="63" t="s">
        <v>9</v>
      </c>
    </row>
    <row r="5" spans="1:5" x14ac:dyDescent="0.2">
      <c r="A5" s="33"/>
      <c r="B5" s="5"/>
      <c r="C5" s="5"/>
      <c r="D5" s="34"/>
      <c r="E5" s="63" t="s">
        <v>9</v>
      </c>
    </row>
    <row r="6" spans="1:5" x14ac:dyDescent="0.2">
      <c r="A6" s="50" t="s">
        <v>19</v>
      </c>
      <c r="B6" s="6"/>
      <c r="C6" s="6"/>
      <c r="D6" s="7"/>
      <c r="E6" s="63" t="s">
        <v>9</v>
      </c>
    </row>
    <row r="7" spans="1:5" ht="51" x14ac:dyDescent="0.2">
      <c r="A7" s="51" t="s">
        <v>20</v>
      </c>
      <c r="B7" s="6"/>
      <c r="C7" s="26">
        <v>372723</v>
      </c>
      <c r="D7" s="96" t="s">
        <v>118</v>
      </c>
    </row>
    <row r="8" spans="1:5" ht="25.5" x14ac:dyDescent="0.2">
      <c r="A8" s="51" t="s">
        <v>88</v>
      </c>
      <c r="B8" s="6"/>
      <c r="C8" s="26">
        <v>182602</v>
      </c>
      <c r="D8" s="96" t="s">
        <v>142</v>
      </c>
    </row>
    <row r="9" spans="1:5" x14ac:dyDescent="0.2">
      <c r="A9" s="52"/>
      <c r="B9" s="6"/>
      <c r="C9" s="6"/>
      <c r="D9" s="7"/>
    </row>
    <row r="10" spans="1:5" x14ac:dyDescent="0.2">
      <c r="A10" s="33"/>
      <c r="B10" s="36" t="s">
        <v>3</v>
      </c>
      <c r="C10" s="10">
        <f>SUM(C6:C9)</f>
        <v>555325</v>
      </c>
      <c r="D10" s="7"/>
    </row>
    <row r="11" spans="1:5" x14ac:dyDescent="0.2">
      <c r="A11" s="33"/>
      <c r="B11" s="37"/>
      <c r="C11" s="37"/>
      <c r="D11" s="7"/>
    </row>
    <row r="12" spans="1:5" ht="15" customHeight="1" x14ac:dyDescent="0.25">
      <c r="A12" s="108" t="s">
        <v>49</v>
      </c>
      <c r="B12" s="109"/>
      <c r="C12" s="109"/>
      <c r="D12" s="110"/>
    </row>
    <row r="13" spans="1:5" x14ac:dyDescent="0.2">
      <c r="A13" s="53" t="str">
        <f>A$4</f>
        <v>Item</v>
      </c>
      <c r="B13" s="29"/>
      <c r="C13" s="29" t="s">
        <v>15</v>
      </c>
      <c r="D13" s="32" t="str">
        <f>D$4</f>
        <v>Notes</v>
      </c>
    </row>
    <row r="14" spans="1:5" x14ac:dyDescent="0.2">
      <c r="A14" s="33"/>
      <c r="B14" s="37"/>
      <c r="C14" s="37"/>
      <c r="D14" s="98"/>
    </row>
    <row r="15" spans="1:5" x14ac:dyDescent="0.2">
      <c r="A15" s="54" t="s">
        <v>21</v>
      </c>
      <c r="B15" s="6"/>
      <c r="C15" s="6"/>
      <c r="D15" s="98"/>
    </row>
    <row r="16" spans="1:5" ht="25.5" x14ac:dyDescent="0.2">
      <c r="A16" s="61" t="s">
        <v>72</v>
      </c>
      <c r="B16" s="6"/>
      <c r="C16" s="26"/>
      <c r="D16" s="96" t="s">
        <v>122</v>
      </c>
    </row>
    <row r="17" spans="1:5" ht="63.75" x14ac:dyDescent="0.2">
      <c r="A17" s="61" t="s">
        <v>83</v>
      </c>
      <c r="B17" s="6"/>
      <c r="C17" s="26"/>
      <c r="D17" s="96" t="s">
        <v>145</v>
      </c>
      <c r="E17" s="63"/>
    </row>
    <row r="18" spans="1:5" ht="25.5" x14ac:dyDescent="0.2">
      <c r="A18" s="99" t="s">
        <v>24</v>
      </c>
      <c r="B18" s="6"/>
      <c r="C18" s="26">
        <v>72300</v>
      </c>
      <c r="D18" s="96" t="s">
        <v>143</v>
      </c>
    </row>
    <row r="19" spans="1:5" x14ac:dyDescent="0.2">
      <c r="A19" s="61" t="s">
        <v>23</v>
      </c>
      <c r="B19" s="6"/>
      <c r="C19" s="26">
        <v>18933</v>
      </c>
      <c r="D19" s="96" t="s">
        <v>123</v>
      </c>
    </row>
    <row r="20" spans="1:5" ht="89.25" x14ac:dyDescent="0.2">
      <c r="A20" s="61" t="s">
        <v>67</v>
      </c>
      <c r="B20" s="6"/>
      <c r="C20" s="26"/>
      <c r="D20" s="96" t="s">
        <v>146</v>
      </c>
    </row>
    <row r="21" spans="1:5" ht="89.25" x14ac:dyDescent="0.2">
      <c r="A21" s="61" t="s">
        <v>70</v>
      </c>
      <c r="B21" s="6"/>
      <c r="C21" s="26"/>
      <c r="D21" s="96" t="s">
        <v>146</v>
      </c>
    </row>
    <row r="22" spans="1:5" x14ac:dyDescent="0.2">
      <c r="A22" s="61" t="s">
        <v>73</v>
      </c>
      <c r="B22" s="6"/>
      <c r="C22" s="26">
        <v>24613</v>
      </c>
      <c r="D22" s="96" t="s">
        <v>124</v>
      </c>
    </row>
    <row r="23" spans="1:5" ht="25.5" x14ac:dyDescent="0.2">
      <c r="A23" s="61" t="s">
        <v>71</v>
      </c>
      <c r="B23" s="6"/>
      <c r="C23" s="26">
        <v>14400</v>
      </c>
      <c r="D23" s="96" t="s">
        <v>138</v>
      </c>
    </row>
    <row r="24" spans="1:5" ht="25.5" x14ac:dyDescent="0.2">
      <c r="A24" s="61" t="s">
        <v>79</v>
      </c>
      <c r="B24" s="6"/>
      <c r="C24" s="26">
        <v>14400</v>
      </c>
      <c r="D24" s="96" t="s">
        <v>138</v>
      </c>
    </row>
    <row r="25" spans="1:5" ht="25.5" x14ac:dyDescent="0.2">
      <c r="A25" s="99" t="s">
        <v>78</v>
      </c>
      <c r="B25" s="100"/>
      <c r="C25" s="26">
        <v>14400</v>
      </c>
      <c r="D25" s="96" t="s">
        <v>138</v>
      </c>
    </row>
    <row r="26" spans="1:5" x14ac:dyDescent="0.2">
      <c r="A26" s="61" t="s">
        <v>66</v>
      </c>
      <c r="B26" s="6"/>
      <c r="C26" s="26">
        <v>13253</v>
      </c>
      <c r="D26" s="96" t="s">
        <v>125</v>
      </c>
    </row>
    <row r="27" spans="1:5" ht="63.75" x14ac:dyDescent="0.2">
      <c r="A27" s="61" t="s">
        <v>85</v>
      </c>
      <c r="B27" s="6"/>
      <c r="C27" s="26"/>
      <c r="D27" s="96" t="s">
        <v>145</v>
      </c>
    </row>
    <row r="28" spans="1:5" ht="25.5" x14ac:dyDescent="0.2">
      <c r="A28" s="99" t="s">
        <v>68</v>
      </c>
      <c r="B28" s="6"/>
      <c r="C28" s="26"/>
      <c r="D28" s="96" t="s">
        <v>127</v>
      </c>
    </row>
    <row r="29" spans="1:5" ht="25.5" x14ac:dyDescent="0.2">
      <c r="A29" s="61" t="s">
        <v>69</v>
      </c>
      <c r="B29" s="6"/>
      <c r="C29" s="26"/>
      <c r="D29" s="96" t="s">
        <v>126</v>
      </c>
    </row>
    <row r="30" spans="1:5" ht="25.5" x14ac:dyDescent="0.2">
      <c r="A30" s="61" t="s">
        <v>82</v>
      </c>
      <c r="B30" s="6"/>
      <c r="C30" s="26"/>
      <c r="D30" s="96" t="s">
        <v>126</v>
      </c>
    </row>
    <row r="31" spans="1:5" ht="25.5" x14ac:dyDescent="0.2">
      <c r="A31" s="61" t="s">
        <v>74</v>
      </c>
      <c r="B31" s="6"/>
      <c r="C31" s="26"/>
      <c r="D31" s="96" t="s">
        <v>133</v>
      </c>
    </row>
    <row r="32" spans="1:5" ht="25.5" x14ac:dyDescent="0.2">
      <c r="A32" s="61" t="s">
        <v>84</v>
      </c>
      <c r="B32" s="6"/>
      <c r="C32" s="26"/>
      <c r="D32" s="96" t="s">
        <v>133</v>
      </c>
    </row>
    <row r="33" spans="1:4" ht="38.25" x14ac:dyDescent="0.2">
      <c r="A33" s="61" t="s">
        <v>86</v>
      </c>
      <c r="B33" s="6"/>
      <c r="C33" s="26"/>
      <c r="D33" s="96" t="s">
        <v>144</v>
      </c>
    </row>
    <row r="34" spans="1:4" x14ac:dyDescent="0.2">
      <c r="A34" s="61" t="s">
        <v>64</v>
      </c>
      <c r="B34" s="6"/>
      <c r="C34" s="26">
        <v>13253</v>
      </c>
      <c r="D34" s="96" t="s">
        <v>129</v>
      </c>
    </row>
    <row r="35" spans="1:4" ht="63.75" x14ac:dyDescent="0.2">
      <c r="A35" s="61" t="s">
        <v>65</v>
      </c>
      <c r="B35" s="6"/>
      <c r="C35" s="26"/>
      <c r="D35" s="96" t="s">
        <v>145</v>
      </c>
    </row>
    <row r="36" spans="1:4" x14ac:dyDescent="0.2">
      <c r="A36" s="61" t="s">
        <v>63</v>
      </c>
      <c r="B36" s="6"/>
      <c r="C36" s="26">
        <v>18933</v>
      </c>
      <c r="D36" s="96" t="s">
        <v>128</v>
      </c>
    </row>
    <row r="37" spans="1:4" ht="30.6" customHeight="1" x14ac:dyDescent="0.2">
      <c r="A37" s="61" t="s">
        <v>22</v>
      </c>
      <c r="B37" s="6"/>
      <c r="C37" s="26"/>
      <c r="D37" s="96" t="s">
        <v>127</v>
      </c>
    </row>
    <row r="38" spans="1:4" ht="63.75" x14ac:dyDescent="0.2">
      <c r="A38" s="99" t="s">
        <v>77</v>
      </c>
      <c r="B38" s="6"/>
      <c r="C38" s="26"/>
      <c r="D38" s="96" t="s">
        <v>145</v>
      </c>
    </row>
    <row r="39" spans="1:4" ht="63.75" x14ac:dyDescent="0.2">
      <c r="A39" s="61" t="s">
        <v>76</v>
      </c>
      <c r="B39" s="6"/>
      <c r="C39" s="26"/>
      <c r="D39" s="96" t="s">
        <v>145</v>
      </c>
    </row>
    <row r="40" spans="1:4" x14ac:dyDescent="0.2">
      <c r="A40" s="61" t="s">
        <v>62</v>
      </c>
      <c r="B40" s="6"/>
      <c r="C40" s="26">
        <v>33133</v>
      </c>
      <c r="D40" s="96" t="s">
        <v>130</v>
      </c>
    </row>
    <row r="41" spans="1:4" ht="25.5" x14ac:dyDescent="0.2">
      <c r="A41" s="61" t="s">
        <v>59</v>
      </c>
      <c r="B41" s="6"/>
      <c r="C41" s="26"/>
      <c r="D41" s="96" t="s">
        <v>132</v>
      </c>
    </row>
    <row r="42" spans="1:4" ht="25.5" x14ac:dyDescent="0.2">
      <c r="A42" s="61" t="s">
        <v>60</v>
      </c>
      <c r="B42" s="6"/>
      <c r="C42" s="26"/>
      <c r="D42" s="96" t="s">
        <v>134</v>
      </c>
    </row>
    <row r="43" spans="1:4" ht="25.5" x14ac:dyDescent="0.2">
      <c r="A43" s="61" t="s">
        <v>61</v>
      </c>
      <c r="B43" s="6"/>
      <c r="C43" s="26"/>
      <c r="D43" s="96" t="s">
        <v>134</v>
      </c>
    </row>
    <row r="44" spans="1:4" ht="25.5" x14ac:dyDescent="0.2">
      <c r="A44" s="61" t="s">
        <v>80</v>
      </c>
      <c r="B44" s="6"/>
      <c r="C44" s="26"/>
      <c r="D44" s="96" t="s">
        <v>131</v>
      </c>
    </row>
    <row r="45" spans="1:4" ht="25.5" x14ac:dyDescent="0.2">
      <c r="A45" s="61" t="s">
        <v>81</v>
      </c>
      <c r="B45" s="6"/>
      <c r="C45" s="26"/>
      <c r="D45" s="96" t="s">
        <v>131</v>
      </c>
    </row>
    <row r="46" spans="1:4" ht="25.5" x14ac:dyDescent="0.2">
      <c r="A46" s="61" t="s">
        <v>75</v>
      </c>
      <c r="B46" s="6"/>
      <c r="C46" s="26"/>
      <c r="D46" s="96" t="s">
        <v>133</v>
      </c>
    </row>
    <row r="47" spans="1:4" x14ac:dyDescent="0.2">
      <c r="A47" s="33"/>
      <c r="B47" s="36" t="s">
        <v>3</v>
      </c>
      <c r="C47" s="10">
        <f>SUM(C16:C46)</f>
        <v>237618</v>
      </c>
      <c r="D47" s="7"/>
    </row>
    <row r="48" spans="1:4" x14ac:dyDescent="0.2">
      <c r="A48" s="33"/>
      <c r="B48" s="37"/>
      <c r="C48" s="37"/>
      <c r="D48" s="7"/>
    </row>
    <row r="49" spans="1:4" ht="15" customHeight="1" x14ac:dyDescent="0.25">
      <c r="A49" s="108" t="s">
        <v>18</v>
      </c>
      <c r="B49" s="109"/>
      <c r="C49" s="109"/>
      <c r="D49" s="110"/>
    </row>
    <row r="50" spans="1:4" x14ac:dyDescent="0.2">
      <c r="A50" s="30" t="str">
        <f>A$4</f>
        <v>Item</v>
      </c>
      <c r="B50" s="29"/>
      <c r="C50" s="29" t="str">
        <f>C$4</f>
        <v>Price</v>
      </c>
      <c r="D50" s="32" t="str">
        <f>D$4</f>
        <v>Notes</v>
      </c>
    </row>
    <row r="51" spans="1:4" x14ac:dyDescent="0.2">
      <c r="A51" s="35"/>
      <c r="B51" s="37"/>
      <c r="C51" s="37"/>
      <c r="D51" s="7"/>
    </row>
    <row r="52" spans="1:4" x14ac:dyDescent="0.2">
      <c r="A52" s="12" t="s">
        <v>98</v>
      </c>
      <c r="B52" s="6"/>
      <c r="C52" s="6"/>
      <c r="D52" s="98"/>
    </row>
    <row r="53" spans="1:4" ht="25.5" x14ac:dyDescent="0.2">
      <c r="A53" s="8" t="s">
        <v>20</v>
      </c>
      <c r="B53" s="6"/>
      <c r="C53" s="26">
        <v>41000</v>
      </c>
      <c r="D53" s="96" t="s">
        <v>119</v>
      </c>
    </row>
    <row r="54" spans="1:4" x14ac:dyDescent="0.2">
      <c r="A54" s="12" t="s">
        <v>29</v>
      </c>
      <c r="B54" s="6"/>
      <c r="C54" s="26">
        <v>52200</v>
      </c>
      <c r="D54" s="96"/>
    </row>
    <row r="55" spans="1:4" x14ac:dyDescent="0.2">
      <c r="A55" s="12" t="s">
        <v>31</v>
      </c>
      <c r="B55" s="6"/>
      <c r="C55" s="26">
        <v>208800</v>
      </c>
      <c r="D55" s="96"/>
    </row>
    <row r="56" spans="1:4" x14ac:dyDescent="0.2">
      <c r="A56" s="12" t="s">
        <v>28</v>
      </c>
      <c r="B56" s="6"/>
      <c r="C56" s="26"/>
      <c r="D56" s="96" t="s">
        <v>135</v>
      </c>
    </row>
    <row r="57" spans="1:4" ht="25.5" x14ac:dyDescent="0.2">
      <c r="A57" s="12" t="s">
        <v>26</v>
      </c>
      <c r="B57" s="6"/>
      <c r="C57" s="26">
        <v>67945</v>
      </c>
      <c r="D57" s="96" t="s">
        <v>136</v>
      </c>
    </row>
    <row r="58" spans="1:4" ht="25.5" x14ac:dyDescent="0.2">
      <c r="A58" s="12" t="s">
        <v>87</v>
      </c>
      <c r="B58" s="6"/>
      <c r="C58" s="26">
        <v>39265</v>
      </c>
      <c r="D58" s="96" t="s">
        <v>137</v>
      </c>
    </row>
    <row r="59" spans="1:4" x14ac:dyDescent="0.2">
      <c r="A59" s="12" t="s">
        <v>52</v>
      </c>
      <c r="B59" s="6"/>
      <c r="C59" s="26">
        <v>4650</v>
      </c>
      <c r="D59" s="96"/>
    </row>
    <row r="60" spans="1:4" x14ac:dyDescent="0.2">
      <c r="A60" s="12" t="s">
        <v>53</v>
      </c>
      <c r="B60" s="6"/>
      <c r="C60" s="26">
        <v>4650</v>
      </c>
      <c r="D60" s="96"/>
    </row>
    <row r="61" spans="1:4" x14ac:dyDescent="0.2">
      <c r="A61" s="12" t="s">
        <v>54</v>
      </c>
      <c r="B61" s="6"/>
      <c r="C61" s="26">
        <v>4650</v>
      </c>
      <c r="D61" s="96"/>
    </row>
    <row r="62" spans="1:4" x14ac:dyDescent="0.2">
      <c r="A62" s="12" t="s">
        <v>55</v>
      </c>
      <c r="B62" s="6"/>
      <c r="C62" s="26">
        <v>4650</v>
      </c>
      <c r="D62" s="96"/>
    </row>
    <row r="63" spans="1:4" x14ac:dyDescent="0.2">
      <c r="A63" s="12" t="s">
        <v>25</v>
      </c>
      <c r="B63" s="6"/>
      <c r="C63" s="26">
        <v>125000</v>
      </c>
      <c r="D63" s="96"/>
    </row>
    <row r="64" spans="1:4" ht="25.5" x14ac:dyDescent="0.2">
      <c r="A64" s="12" t="s">
        <v>56</v>
      </c>
      <c r="B64" s="6"/>
      <c r="C64" s="26">
        <v>351600</v>
      </c>
      <c r="D64" s="96" t="s">
        <v>160</v>
      </c>
    </row>
    <row r="65" spans="1:5" ht="25.5" x14ac:dyDescent="0.2">
      <c r="A65" s="12" t="s">
        <v>27</v>
      </c>
      <c r="B65" s="6"/>
      <c r="C65" s="26">
        <v>39300</v>
      </c>
      <c r="D65" s="96" t="s">
        <v>141</v>
      </c>
    </row>
    <row r="66" spans="1:5" x14ac:dyDescent="0.2">
      <c r="A66" s="9"/>
      <c r="B66" s="6"/>
      <c r="C66" s="6"/>
      <c r="D66" s="98"/>
    </row>
    <row r="67" spans="1:5" x14ac:dyDescent="0.2">
      <c r="A67" s="12"/>
      <c r="B67" s="38" t="s">
        <v>3</v>
      </c>
      <c r="C67" s="10">
        <f>SUM(C51:C66)</f>
        <v>943710</v>
      </c>
      <c r="D67" s="97"/>
    </row>
    <row r="68" spans="1:5" x14ac:dyDescent="0.2">
      <c r="A68" s="12"/>
      <c r="B68" s="10"/>
      <c r="C68" s="10"/>
      <c r="D68" s="7"/>
    </row>
    <row r="69" spans="1:5" ht="15" customHeight="1" x14ac:dyDescent="0.25">
      <c r="A69" s="108" t="s">
        <v>11</v>
      </c>
      <c r="B69" s="109"/>
      <c r="C69" s="109"/>
      <c r="D69" s="110"/>
    </row>
    <row r="70" spans="1:5" x14ac:dyDescent="0.2">
      <c r="A70" s="30" t="str">
        <f>A$4</f>
        <v>Item</v>
      </c>
      <c r="B70" s="29"/>
      <c r="C70" s="29" t="str">
        <f>C$4</f>
        <v>Price</v>
      </c>
      <c r="D70" s="32" t="str">
        <f>D$4</f>
        <v>Notes</v>
      </c>
    </row>
    <row r="71" spans="1:5" x14ac:dyDescent="0.2">
      <c r="A71" s="35"/>
      <c r="B71" s="37"/>
      <c r="C71" s="37"/>
      <c r="D71" s="7"/>
    </row>
    <row r="72" spans="1:5" ht="25.5" x14ac:dyDescent="0.2">
      <c r="A72" s="12" t="s">
        <v>32</v>
      </c>
      <c r="B72" s="6"/>
      <c r="C72" s="26">
        <v>62200</v>
      </c>
      <c r="D72" s="96" t="s">
        <v>147</v>
      </c>
      <c r="E72" s="63"/>
    </row>
    <row r="73" spans="1:5" ht="25.5" x14ac:dyDescent="0.2">
      <c r="A73" s="12" t="s">
        <v>34</v>
      </c>
      <c r="B73" s="6"/>
      <c r="C73" s="26">
        <v>500</v>
      </c>
      <c r="D73" s="96" t="s">
        <v>121</v>
      </c>
    </row>
    <row r="74" spans="1:5" x14ac:dyDescent="0.2">
      <c r="A74" s="12" t="s">
        <v>33</v>
      </c>
      <c r="B74" s="6"/>
      <c r="C74" s="26">
        <v>6000</v>
      </c>
      <c r="D74" s="27" t="s">
        <v>120</v>
      </c>
    </row>
    <row r="75" spans="1:5" x14ac:dyDescent="0.2">
      <c r="A75" s="12" t="s">
        <v>58</v>
      </c>
      <c r="B75" s="6"/>
      <c r="C75" s="6"/>
      <c r="D75" s="7"/>
    </row>
    <row r="76" spans="1:5" x14ac:dyDescent="0.2">
      <c r="A76" s="12"/>
      <c r="B76" s="6"/>
      <c r="C76" s="6"/>
      <c r="D76" s="7"/>
    </row>
    <row r="77" spans="1:5" x14ac:dyDescent="0.2">
      <c r="A77" s="12"/>
      <c r="B77" s="38" t="s">
        <v>3</v>
      </c>
      <c r="C77" s="10">
        <f>SUM(C71:C75)</f>
        <v>68700</v>
      </c>
      <c r="D77" s="11"/>
    </row>
    <row r="78" spans="1:5" x14ac:dyDescent="0.2">
      <c r="A78" s="12"/>
      <c r="B78" s="10"/>
      <c r="C78" s="10"/>
      <c r="D78" s="7"/>
    </row>
    <row r="79" spans="1:5" ht="15" customHeight="1" x14ac:dyDescent="0.25">
      <c r="A79" s="108" t="s">
        <v>30</v>
      </c>
      <c r="B79" s="109"/>
      <c r="C79" s="109"/>
      <c r="D79" s="110"/>
    </row>
    <row r="80" spans="1:5" x14ac:dyDescent="0.2">
      <c r="A80" s="53" t="s">
        <v>57</v>
      </c>
      <c r="B80" s="29"/>
      <c r="C80" s="29" t="str">
        <f>C$4</f>
        <v>Price</v>
      </c>
      <c r="D80" s="32" t="str">
        <f>D$4</f>
        <v>Notes</v>
      </c>
    </row>
    <row r="81" spans="1:5" x14ac:dyDescent="0.2">
      <c r="A81" s="33"/>
      <c r="B81" s="37"/>
      <c r="C81" s="37"/>
      <c r="D81" s="7"/>
    </row>
    <row r="82" spans="1:5" x14ac:dyDescent="0.2">
      <c r="A82" s="77" t="s">
        <v>35</v>
      </c>
      <c r="B82" s="6"/>
      <c r="C82" s="26">
        <v>150000</v>
      </c>
      <c r="D82" s="27"/>
    </row>
    <row r="83" spans="1:5" x14ac:dyDescent="0.2">
      <c r="A83" s="77" t="s">
        <v>58</v>
      </c>
      <c r="B83" s="6"/>
      <c r="C83" s="26"/>
      <c r="D83" s="27"/>
    </row>
    <row r="84" spans="1:5" x14ac:dyDescent="0.2">
      <c r="A84" s="54"/>
      <c r="B84" s="6"/>
      <c r="C84" s="6"/>
      <c r="D84" s="7"/>
    </row>
    <row r="85" spans="1:5" x14ac:dyDescent="0.2">
      <c r="A85" s="55"/>
      <c r="B85" s="38" t="s">
        <v>3</v>
      </c>
      <c r="C85" s="10">
        <f>SUM(C81:C83)</f>
        <v>150000</v>
      </c>
      <c r="D85" s="11"/>
    </row>
    <row r="86" spans="1:5" x14ac:dyDescent="0.2">
      <c r="A86" s="55"/>
      <c r="B86" s="10"/>
      <c r="C86" s="10"/>
      <c r="D86" s="7"/>
    </row>
    <row r="87" spans="1:5" ht="15" x14ac:dyDescent="0.25">
      <c r="A87" s="108" t="s">
        <v>115</v>
      </c>
      <c r="B87" s="109"/>
      <c r="C87" s="109"/>
      <c r="D87" s="110"/>
      <c r="E87" s="63"/>
    </row>
    <row r="88" spans="1:5" x14ac:dyDescent="0.2">
      <c r="A88" s="53" t="str">
        <f>A$4</f>
        <v>Item</v>
      </c>
      <c r="B88" s="29"/>
      <c r="C88" s="29" t="str">
        <f>C$4</f>
        <v>Price</v>
      </c>
      <c r="D88" s="32" t="str">
        <f>D$4</f>
        <v>Notes</v>
      </c>
    </row>
    <row r="89" spans="1:5" x14ac:dyDescent="0.2">
      <c r="A89" s="55"/>
      <c r="B89" s="10"/>
      <c r="C89" s="10"/>
      <c r="D89" s="7"/>
    </row>
    <row r="90" spans="1:5" x14ac:dyDescent="0.2">
      <c r="A90" s="55" t="str">
        <f>A3</f>
        <v>Subscription Fees</v>
      </c>
      <c r="B90" s="10"/>
      <c r="C90" s="78">
        <f>IF(C10&gt;0,C10,"")</f>
        <v>555325</v>
      </c>
      <c r="D90" s="79"/>
    </row>
    <row r="91" spans="1:5" x14ac:dyDescent="0.2">
      <c r="A91" s="55" t="s">
        <v>101</v>
      </c>
      <c r="B91" s="10"/>
      <c r="C91" s="94"/>
      <c r="D91" s="79" t="s">
        <v>140</v>
      </c>
    </row>
    <row r="92" spans="1:5" x14ac:dyDescent="0.2">
      <c r="A92" s="55" t="str">
        <f>A12</f>
        <v>Interface Software</v>
      </c>
      <c r="B92" s="10"/>
      <c r="C92" s="78">
        <f>IF(C47&gt;0,C47,"")</f>
        <v>237618</v>
      </c>
      <c r="D92" s="79"/>
    </row>
    <row r="93" spans="1:5" x14ac:dyDescent="0.2">
      <c r="A93" s="12" t="str">
        <f>A49</f>
        <v>Professional Services</v>
      </c>
      <c r="B93" s="10"/>
      <c r="C93" s="78">
        <f>IF(C67&gt;0,C67,"")</f>
        <v>943710</v>
      </c>
      <c r="D93" s="79"/>
    </row>
    <row r="94" spans="1:5" x14ac:dyDescent="0.2">
      <c r="A94" s="12" t="str">
        <f>A69</f>
        <v>Third Party</v>
      </c>
      <c r="B94" s="10"/>
      <c r="C94" s="78">
        <f>IF(C77&gt;0,C77,"")</f>
        <v>68700</v>
      </c>
      <c r="D94" s="79"/>
    </row>
    <row r="95" spans="1:5" x14ac:dyDescent="0.2">
      <c r="A95" s="55" t="str">
        <f>A79</f>
        <v>Other Costs</v>
      </c>
      <c r="B95" s="10"/>
      <c r="C95" s="78">
        <f>IF(C85&gt;0,C85,"")</f>
        <v>150000</v>
      </c>
      <c r="D95" s="79"/>
    </row>
    <row r="96" spans="1:5" x14ac:dyDescent="0.2">
      <c r="A96" s="55"/>
      <c r="B96" s="10"/>
      <c r="C96" s="10"/>
      <c r="D96" s="7"/>
    </row>
    <row r="97" spans="1:5" x14ac:dyDescent="0.2">
      <c r="A97" s="55"/>
      <c r="B97" s="38" t="s">
        <v>3</v>
      </c>
      <c r="C97" s="10">
        <f>SUM(C89:C96)</f>
        <v>1955353</v>
      </c>
      <c r="D97" s="7"/>
    </row>
    <row r="98" spans="1:5" x14ac:dyDescent="0.2">
      <c r="A98" s="55"/>
      <c r="B98" s="10"/>
      <c r="C98" s="10"/>
      <c r="D98" s="7"/>
    </row>
    <row r="99" spans="1:5" ht="15" x14ac:dyDescent="0.25">
      <c r="A99" s="108" t="s">
        <v>95</v>
      </c>
      <c r="B99" s="109"/>
      <c r="C99" s="109"/>
      <c r="D99" s="110"/>
    </row>
    <row r="100" spans="1:5" x14ac:dyDescent="0.2">
      <c r="A100" s="53"/>
      <c r="B100" s="39"/>
      <c r="C100" s="29" t="str">
        <f>C$4</f>
        <v>Price</v>
      </c>
      <c r="D100" s="32"/>
    </row>
    <row r="101" spans="1:5" x14ac:dyDescent="0.2">
      <c r="A101" s="56"/>
      <c r="B101" s="6"/>
      <c r="C101" s="6"/>
      <c r="D101" s="7"/>
    </row>
    <row r="102" spans="1:5" x14ac:dyDescent="0.2">
      <c r="A102" s="56"/>
      <c r="B102" s="6"/>
      <c r="C102" s="40"/>
      <c r="D102" s="7"/>
      <c r="E102" s="81"/>
    </row>
    <row r="103" spans="1:5" x14ac:dyDescent="0.2">
      <c r="A103" s="57"/>
      <c r="B103" s="13" t="s">
        <v>2</v>
      </c>
      <c r="C103" s="26">
        <v>803925</v>
      </c>
      <c r="D103" s="27" t="s">
        <v>139</v>
      </c>
    </row>
    <row r="104" spans="1:5" x14ac:dyDescent="0.2">
      <c r="A104" s="57"/>
      <c r="B104" s="13" t="s">
        <v>6</v>
      </c>
      <c r="C104" s="26">
        <v>844121</v>
      </c>
      <c r="D104" s="27" t="s">
        <v>139</v>
      </c>
    </row>
    <row r="105" spans="1:5" x14ac:dyDescent="0.2">
      <c r="A105" s="57"/>
      <c r="B105" s="13" t="s">
        <v>7</v>
      </c>
      <c r="C105" s="26">
        <v>886327</v>
      </c>
      <c r="D105" s="27" t="s">
        <v>139</v>
      </c>
    </row>
    <row r="106" spans="1:5" x14ac:dyDescent="0.2">
      <c r="A106" s="57"/>
      <c r="B106" s="13" t="s">
        <v>8</v>
      </c>
      <c r="C106" s="26">
        <v>930643</v>
      </c>
      <c r="D106" s="27" t="s">
        <v>139</v>
      </c>
    </row>
    <row r="107" spans="1:5" x14ac:dyDescent="0.2">
      <c r="A107" s="57"/>
      <c r="B107" s="13"/>
      <c r="C107" s="6"/>
      <c r="D107" s="7"/>
    </row>
    <row r="108" spans="1:5" x14ac:dyDescent="0.2">
      <c r="A108" s="57"/>
      <c r="B108" s="13" t="s">
        <v>3</v>
      </c>
      <c r="C108" s="10">
        <f>SUM(C103:C107)</f>
        <v>3465016</v>
      </c>
      <c r="D108" s="7"/>
    </row>
    <row r="109" spans="1:5" x14ac:dyDescent="0.2">
      <c r="A109" s="58"/>
      <c r="B109" s="6"/>
      <c r="C109" s="14"/>
      <c r="D109" s="7"/>
    </row>
    <row r="110" spans="1:5" ht="15" x14ac:dyDescent="0.25">
      <c r="A110" s="108" t="s">
        <v>10</v>
      </c>
      <c r="B110" s="109"/>
      <c r="C110" s="109"/>
      <c r="D110" s="110"/>
    </row>
    <row r="111" spans="1:5" x14ac:dyDescent="0.2">
      <c r="A111" s="53"/>
      <c r="B111" s="39"/>
      <c r="C111" s="29" t="str">
        <f>C$4</f>
        <v>Price</v>
      </c>
      <c r="D111" s="32"/>
    </row>
    <row r="112" spans="1:5" x14ac:dyDescent="0.2">
      <c r="A112" s="59"/>
      <c r="B112" s="41"/>
      <c r="C112" s="41"/>
      <c r="D112" s="42"/>
    </row>
    <row r="113" spans="1:5" x14ac:dyDescent="0.2">
      <c r="A113" s="59"/>
      <c r="B113" s="43" t="s">
        <v>39</v>
      </c>
      <c r="C113" s="44">
        <f>C97</f>
        <v>1955353</v>
      </c>
      <c r="D113" s="42"/>
    </row>
    <row r="114" spans="1:5" x14ac:dyDescent="0.2">
      <c r="A114" s="59"/>
      <c r="B114" s="41"/>
      <c r="C114" s="6" t="s">
        <v>9</v>
      </c>
      <c r="D114" s="42"/>
    </row>
    <row r="115" spans="1:5" x14ac:dyDescent="0.2">
      <c r="A115" s="59"/>
      <c r="B115" s="13" t="s">
        <v>36</v>
      </c>
      <c r="C115" s="44">
        <f>C108</f>
        <v>3465016</v>
      </c>
      <c r="D115" s="42"/>
    </row>
    <row r="116" spans="1:5" x14ac:dyDescent="0.2">
      <c r="A116" s="59"/>
      <c r="B116" s="41"/>
      <c r="C116" s="41"/>
      <c r="D116" s="42"/>
    </row>
    <row r="117" spans="1:5" x14ac:dyDescent="0.2">
      <c r="A117" s="57"/>
      <c r="B117" s="13" t="s">
        <v>38</v>
      </c>
      <c r="C117" s="45">
        <f>C113+C115</f>
        <v>5420369</v>
      </c>
      <c r="D117" s="15"/>
    </row>
    <row r="118" spans="1:5" x14ac:dyDescent="0.2">
      <c r="A118" s="57"/>
      <c r="B118" s="16" t="s">
        <v>37</v>
      </c>
      <c r="C118" s="80"/>
      <c r="D118" s="25" t="s">
        <v>50</v>
      </c>
    </row>
    <row r="119" spans="1:5" x14ac:dyDescent="0.2">
      <c r="A119" s="57"/>
      <c r="B119" s="13" t="s">
        <v>5</v>
      </c>
      <c r="C119" s="45">
        <f>SUM(C117:C118)</f>
        <v>5420369</v>
      </c>
      <c r="D119" s="28" t="s">
        <v>51</v>
      </c>
    </row>
    <row r="120" spans="1:5" x14ac:dyDescent="0.2">
      <c r="A120" s="57"/>
      <c r="B120" s="13"/>
      <c r="C120" s="17"/>
      <c r="D120" s="7"/>
    </row>
    <row r="121" spans="1:5" ht="15" x14ac:dyDescent="0.25">
      <c r="A121" s="108" t="s">
        <v>97</v>
      </c>
      <c r="B121" s="109"/>
      <c r="C121" s="109"/>
      <c r="D121" s="110"/>
    </row>
    <row r="122" spans="1:5" x14ac:dyDescent="0.2">
      <c r="A122" s="53"/>
      <c r="B122" s="39"/>
      <c r="C122" s="29" t="str">
        <f>C$4</f>
        <v>Price</v>
      </c>
      <c r="D122" s="32"/>
    </row>
    <row r="123" spans="1:5" s="76" customFormat="1" x14ac:dyDescent="0.2">
      <c r="A123" s="59"/>
      <c r="B123" s="74"/>
      <c r="C123" s="41"/>
      <c r="D123" s="42"/>
      <c r="E123" s="75"/>
    </row>
    <row r="124" spans="1:5" x14ac:dyDescent="0.2">
      <c r="A124" s="56"/>
      <c r="B124" s="6"/>
      <c r="C124" s="40"/>
      <c r="D124" s="7"/>
    </row>
    <row r="125" spans="1:5" x14ac:dyDescent="0.2">
      <c r="A125" s="57"/>
      <c r="B125" s="13" t="s">
        <v>96</v>
      </c>
      <c r="C125" s="26">
        <v>977175</v>
      </c>
      <c r="D125" s="27" t="s">
        <v>139</v>
      </c>
    </row>
    <row r="126" spans="1:5" x14ac:dyDescent="0.2">
      <c r="A126" s="57"/>
      <c r="B126" s="13" t="s">
        <v>89</v>
      </c>
      <c r="C126" s="26">
        <v>1026034</v>
      </c>
      <c r="D126" s="27" t="s">
        <v>139</v>
      </c>
    </row>
    <row r="127" spans="1:5" x14ac:dyDescent="0.2">
      <c r="A127" s="57"/>
      <c r="B127" s="13" t="s">
        <v>90</v>
      </c>
      <c r="C127" s="26">
        <v>1077335</v>
      </c>
      <c r="D127" s="27" t="s">
        <v>139</v>
      </c>
    </row>
    <row r="128" spans="1:5" x14ac:dyDescent="0.2">
      <c r="A128" s="57"/>
      <c r="B128" s="13" t="s">
        <v>91</v>
      </c>
      <c r="C128" s="26">
        <v>1131202</v>
      </c>
      <c r="D128" s="27" t="s">
        <v>139</v>
      </c>
    </row>
    <row r="129" spans="1:5" x14ac:dyDescent="0.2">
      <c r="A129" s="57"/>
      <c r="B129" s="13" t="s">
        <v>92</v>
      </c>
      <c r="C129" s="26">
        <v>1187762</v>
      </c>
      <c r="D129" s="27" t="s">
        <v>139</v>
      </c>
    </row>
    <row r="130" spans="1:5" x14ac:dyDescent="0.2">
      <c r="A130" s="57"/>
      <c r="B130" s="13"/>
      <c r="C130" s="6"/>
      <c r="D130" s="7"/>
    </row>
    <row r="131" spans="1:5" x14ac:dyDescent="0.2">
      <c r="A131" s="57"/>
      <c r="B131" s="13" t="s">
        <v>3</v>
      </c>
      <c r="C131" s="10">
        <f>SUM(C124:C130)</f>
        <v>5399508</v>
      </c>
      <c r="D131" s="7"/>
    </row>
    <row r="132" spans="1:5" x14ac:dyDescent="0.2">
      <c r="A132" s="56"/>
      <c r="B132" s="6"/>
      <c r="C132" s="6"/>
      <c r="D132" s="7"/>
    </row>
    <row r="134" spans="1:5" ht="15" x14ac:dyDescent="0.25">
      <c r="A134" s="108" t="s">
        <v>94</v>
      </c>
      <c r="B134" s="109"/>
      <c r="C134" s="109"/>
      <c r="D134" s="110"/>
      <c r="E134" s="63" t="s">
        <v>9</v>
      </c>
    </row>
    <row r="135" spans="1:5" x14ac:dyDescent="0.2">
      <c r="A135" s="53" t="s">
        <v>0</v>
      </c>
      <c r="B135" s="31" t="s">
        <v>47</v>
      </c>
      <c r="C135" s="29" t="str">
        <f>C$4</f>
        <v>Price</v>
      </c>
      <c r="D135" s="32" t="str">
        <f>D$4</f>
        <v>Notes</v>
      </c>
    </row>
    <row r="136" spans="1:5" x14ac:dyDescent="0.2">
      <c r="A136" s="101"/>
      <c r="B136" s="18"/>
      <c r="C136" s="6"/>
      <c r="D136" s="19"/>
      <c r="E136" s="63" t="s">
        <v>9</v>
      </c>
    </row>
    <row r="137" spans="1:5" ht="38.25" x14ac:dyDescent="0.2">
      <c r="A137" s="33" t="s">
        <v>12</v>
      </c>
      <c r="B137" s="46">
        <v>0.15</v>
      </c>
      <c r="C137" s="6">
        <f>IF($B137&gt;0,C$97*B137,"")</f>
        <v>293302.95</v>
      </c>
      <c r="D137" s="102" t="s">
        <v>163</v>
      </c>
    </row>
    <row r="138" spans="1:5" x14ac:dyDescent="0.2">
      <c r="A138" s="33" t="s">
        <v>40</v>
      </c>
      <c r="B138" s="46">
        <v>0.1</v>
      </c>
      <c r="C138" s="6">
        <f t="shared" ref="C138:C144" si="0">IF($B138&gt;0,C$97*B138,"")</f>
        <v>195535.30000000002</v>
      </c>
      <c r="D138" s="47"/>
    </row>
    <row r="139" spans="1:5" x14ac:dyDescent="0.2">
      <c r="A139" s="33" t="s">
        <v>41</v>
      </c>
      <c r="B139" s="46">
        <v>0.1</v>
      </c>
      <c r="C139" s="6">
        <f t="shared" si="0"/>
        <v>195535.30000000002</v>
      </c>
      <c r="D139" s="47"/>
    </row>
    <row r="140" spans="1:5" x14ac:dyDescent="0.2">
      <c r="A140" s="33" t="s">
        <v>42</v>
      </c>
      <c r="B140" s="46">
        <v>0.15</v>
      </c>
      <c r="C140" s="6">
        <f t="shared" si="0"/>
        <v>293302.95</v>
      </c>
      <c r="D140" s="47"/>
    </row>
    <row r="141" spans="1:5" x14ac:dyDescent="0.2">
      <c r="A141" s="33" t="s">
        <v>43</v>
      </c>
      <c r="B141" s="46">
        <v>0.15</v>
      </c>
      <c r="C141" s="6">
        <f t="shared" si="0"/>
        <v>293302.95</v>
      </c>
      <c r="D141" s="47"/>
    </row>
    <row r="142" spans="1:5" x14ac:dyDescent="0.2">
      <c r="A142" s="33" t="s">
        <v>44</v>
      </c>
      <c r="B142" s="46">
        <v>0.1</v>
      </c>
      <c r="C142" s="6">
        <f t="shared" si="0"/>
        <v>195535.30000000002</v>
      </c>
      <c r="D142" s="47"/>
    </row>
    <row r="143" spans="1:5" x14ac:dyDescent="0.2">
      <c r="A143" s="33" t="s">
        <v>45</v>
      </c>
      <c r="B143" s="46">
        <v>0.1</v>
      </c>
      <c r="C143" s="6">
        <f t="shared" si="0"/>
        <v>195535.30000000002</v>
      </c>
      <c r="D143" s="47"/>
    </row>
    <row r="144" spans="1:5" x14ac:dyDescent="0.2">
      <c r="A144" s="33" t="s">
        <v>13</v>
      </c>
      <c r="B144" s="46">
        <v>0.15</v>
      </c>
      <c r="C144" s="6">
        <f t="shared" si="0"/>
        <v>293302.95</v>
      </c>
      <c r="D144" s="47"/>
    </row>
    <row r="145" spans="1:5" x14ac:dyDescent="0.2">
      <c r="A145" s="33"/>
      <c r="B145" s="20"/>
      <c r="C145" s="6"/>
      <c r="D145" s="21"/>
    </row>
    <row r="146" spans="1:5" x14ac:dyDescent="0.2">
      <c r="A146" s="57" t="s">
        <v>46</v>
      </c>
      <c r="B146" s="22">
        <f>SUM(B136:B145)</f>
        <v>1</v>
      </c>
      <c r="C146" s="13">
        <f>SUM(C136:C145)</f>
        <v>1955353</v>
      </c>
      <c r="D146" s="23"/>
    </row>
    <row r="147" spans="1:5" x14ac:dyDescent="0.2">
      <c r="A147" s="33"/>
      <c r="B147" s="24"/>
      <c r="C147" s="18" t="s">
        <v>9</v>
      </c>
      <c r="D147" s="23"/>
    </row>
    <row r="148" spans="1:5" ht="15" x14ac:dyDescent="0.25">
      <c r="A148" s="108" t="s">
        <v>148</v>
      </c>
      <c r="B148" s="109"/>
      <c r="C148" s="109"/>
      <c r="D148" s="110"/>
      <c r="E148" s="63" t="s">
        <v>9</v>
      </c>
    </row>
    <row r="149" spans="1:5" x14ac:dyDescent="0.2">
      <c r="A149" s="53" t="s">
        <v>0</v>
      </c>
      <c r="B149" s="31" t="s">
        <v>47</v>
      </c>
      <c r="C149" s="29" t="str">
        <f>C$4</f>
        <v>Price</v>
      </c>
      <c r="D149" s="32" t="str">
        <f>D$4</f>
        <v>Notes</v>
      </c>
    </row>
    <row r="150" spans="1:5" x14ac:dyDescent="0.2">
      <c r="A150" s="101"/>
      <c r="B150" s="18"/>
      <c r="C150" s="6"/>
      <c r="D150" s="19"/>
      <c r="E150" s="63" t="s">
        <v>9</v>
      </c>
    </row>
    <row r="151" spans="1:5" x14ac:dyDescent="0.2">
      <c r="A151" s="33" t="s">
        <v>159</v>
      </c>
      <c r="B151" s="46" t="s">
        <v>149</v>
      </c>
      <c r="C151" s="6">
        <v>754743</v>
      </c>
      <c r="D151" s="103" t="s">
        <v>157</v>
      </c>
    </row>
    <row r="152" spans="1:5" x14ac:dyDescent="0.2">
      <c r="A152" s="33"/>
      <c r="B152" s="46"/>
      <c r="C152" s="6"/>
      <c r="D152" s="102"/>
    </row>
    <row r="153" spans="1:5" x14ac:dyDescent="0.2">
      <c r="A153" s="33" t="s">
        <v>150</v>
      </c>
      <c r="B153" s="46"/>
      <c r="C153" s="6"/>
      <c r="D153" s="102"/>
    </row>
    <row r="154" spans="1:5" x14ac:dyDescent="0.2">
      <c r="A154" s="33" t="s">
        <v>154</v>
      </c>
      <c r="B154" s="46">
        <v>0.15</v>
      </c>
      <c r="C154" s="100">
        <v>147287</v>
      </c>
      <c r="D154" s="47"/>
    </row>
    <row r="155" spans="1:5" x14ac:dyDescent="0.2">
      <c r="A155" s="33" t="s">
        <v>153</v>
      </c>
      <c r="B155" s="46">
        <v>0.15</v>
      </c>
      <c r="C155" s="100">
        <v>147287</v>
      </c>
      <c r="D155" s="47"/>
    </row>
    <row r="156" spans="1:5" x14ac:dyDescent="0.2">
      <c r="A156" s="33" t="s">
        <v>152</v>
      </c>
      <c r="B156" s="46">
        <v>0.2</v>
      </c>
      <c r="C156" s="100">
        <v>196381</v>
      </c>
      <c r="D156" s="47"/>
    </row>
    <row r="157" spans="1:5" x14ac:dyDescent="0.2">
      <c r="A157" s="33" t="s">
        <v>151</v>
      </c>
      <c r="B157" s="46">
        <v>0.2</v>
      </c>
      <c r="C157" s="100">
        <v>196381</v>
      </c>
      <c r="D157" s="47"/>
    </row>
    <row r="158" spans="1:5" x14ac:dyDescent="0.2">
      <c r="A158" s="33" t="s">
        <v>155</v>
      </c>
      <c r="B158" s="46">
        <v>0.15</v>
      </c>
      <c r="C158" s="100">
        <v>147287</v>
      </c>
      <c r="D158" s="47"/>
    </row>
    <row r="159" spans="1:5" x14ac:dyDescent="0.2">
      <c r="A159" s="33" t="s">
        <v>156</v>
      </c>
      <c r="B159" s="46">
        <v>0.15</v>
      </c>
      <c r="C159" s="100">
        <v>147287</v>
      </c>
      <c r="D159" s="47"/>
    </row>
    <row r="160" spans="1:5" x14ac:dyDescent="0.2">
      <c r="A160" s="33" t="s">
        <v>161</v>
      </c>
      <c r="B160" s="20"/>
      <c r="C160" s="6">
        <v>150000</v>
      </c>
      <c r="D160" s="21"/>
    </row>
    <row r="161" spans="1:5" x14ac:dyDescent="0.2">
      <c r="A161" s="33" t="s">
        <v>162</v>
      </c>
      <c r="B161" s="20"/>
      <c r="C161" s="6">
        <v>68700</v>
      </c>
      <c r="D161" s="21"/>
    </row>
    <row r="162" spans="1:5" x14ac:dyDescent="0.2">
      <c r="A162" s="57" t="s">
        <v>46</v>
      </c>
      <c r="B162" s="22">
        <f>SUM(B150:B160)</f>
        <v>1</v>
      </c>
      <c r="C162" s="13">
        <f>SUM(C150:C161)</f>
        <v>1955353</v>
      </c>
      <c r="D162" s="23"/>
    </row>
    <row r="163" spans="1:5" x14ac:dyDescent="0.2">
      <c r="A163" s="33"/>
      <c r="B163" s="24"/>
      <c r="C163" s="18" t="s">
        <v>9</v>
      </c>
      <c r="D163" s="23"/>
    </row>
    <row r="164" spans="1:5" ht="15" customHeight="1" x14ac:dyDescent="0.25">
      <c r="A164" s="108" t="s">
        <v>48</v>
      </c>
      <c r="B164" s="109"/>
      <c r="C164" s="109"/>
      <c r="D164" s="110"/>
    </row>
    <row r="165" spans="1:5" ht="15" customHeight="1" x14ac:dyDescent="0.2">
      <c r="A165" s="122"/>
      <c r="B165" s="123"/>
      <c r="C165" s="123"/>
      <c r="D165" s="124"/>
    </row>
    <row r="166" spans="1:5" x14ac:dyDescent="0.2">
      <c r="A166" s="125" t="s">
        <v>9</v>
      </c>
      <c r="B166" s="126"/>
      <c r="C166" s="126"/>
      <c r="D166" s="127"/>
      <c r="E166" s="63" t="s">
        <v>9</v>
      </c>
    </row>
    <row r="167" spans="1:5" ht="15" customHeight="1" x14ac:dyDescent="0.2">
      <c r="A167" s="111"/>
      <c r="B167" s="112"/>
      <c r="C167" s="112"/>
      <c r="D167" s="113"/>
    </row>
    <row r="168" spans="1:5" ht="15" customHeight="1" x14ac:dyDescent="0.2">
      <c r="A168" s="111"/>
      <c r="B168" s="112"/>
      <c r="C168" s="112"/>
      <c r="D168" s="113"/>
    </row>
    <row r="169" spans="1:5" ht="15" customHeight="1" x14ac:dyDescent="0.2">
      <c r="A169" s="111"/>
      <c r="B169" s="112"/>
      <c r="C169" s="112"/>
      <c r="D169" s="113"/>
    </row>
    <row r="170" spans="1:5" ht="15" customHeight="1" x14ac:dyDescent="0.2">
      <c r="A170" s="111"/>
      <c r="B170" s="112"/>
      <c r="C170" s="112"/>
      <c r="D170" s="113"/>
    </row>
    <row r="171" spans="1:5" ht="15" customHeight="1" x14ac:dyDescent="0.2">
      <c r="A171" s="111"/>
      <c r="B171" s="112"/>
      <c r="C171" s="112"/>
      <c r="D171" s="113"/>
    </row>
    <row r="172" spans="1:5" ht="15" customHeight="1" x14ac:dyDescent="0.2">
      <c r="A172" s="111"/>
      <c r="B172" s="112"/>
      <c r="C172" s="112"/>
      <c r="D172" s="113"/>
    </row>
    <row r="173" spans="1:5" ht="15" customHeight="1" x14ac:dyDescent="0.2">
      <c r="A173" s="111"/>
      <c r="B173" s="112"/>
      <c r="C173" s="112"/>
      <c r="D173" s="113"/>
    </row>
    <row r="174" spans="1:5" ht="15" customHeight="1" x14ac:dyDescent="0.2">
      <c r="A174" s="111"/>
      <c r="B174" s="112"/>
      <c r="C174" s="112"/>
      <c r="D174" s="113"/>
    </row>
    <row r="175" spans="1:5" ht="15" customHeight="1" x14ac:dyDescent="0.2">
      <c r="A175" s="111" t="s">
        <v>9</v>
      </c>
      <c r="B175" s="112"/>
      <c r="C175" s="112"/>
      <c r="D175" s="113"/>
    </row>
    <row r="176" spans="1:5" ht="15" customHeight="1" thickBot="1" x14ac:dyDescent="0.25">
      <c r="A176" s="117"/>
      <c r="B176" s="118"/>
      <c r="C176" s="118"/>
      <c r="D176" s="119"/>
    </row>
    <row r="177" ht="13.5" thickTop="1" x14ac:dyDescent="0.2"/>
  </sheetData>
  <sheetProtection insertRows="0"/>
  <mergeCells count="27">
    <mergeCell ref="E1:E2"/>
    <mergeCell ref="A1:D1"/>
    <mergeCell ref="A176:D176"/>
    <mergeCell ref="A164:D164"/>
    <mergeCell ref="A167:D167"/>
    <mergeCell ref="A168:D168"/>
    <mergeCell ref="A169:D169"/>
    <mergeCell ref="A174:D174"/>
    <mergeCell ref="A170:D170"/>
    <mergeCell ref="A171:D171"/>
    <mergeCell ref="A172:D172"/>
    <mergeCell ref="A173:D173"/>
    <mergeCell ref="A121:D121"/>
    <mergeCell ref="A2:D2"/>
    <mergeCell ref="A165:D165"/>
    <mergeCell ref="A166:D166"/>
    <mergeCell ref="A3:D3"/>
    <mergeCell ref="A87:D87"/>
    <mergeCell ref="A12:D12"/>
    <mergeCell ref="A79:D79"/>
    <mergeCell ref="A175:D175"/>
    <mergeCell ref="A110:D110"/>
    <mergeCell ref="A134:D134"/>
    <mergeCell ref="A99:D99"/>
    <mergeCell ref="A49:D49"/>
    <mergeCell ref="A69:D69"/>
    <mergeCell ref="A148:D148"/>
  </mergeCells>
  <phoneticPr fontId="8" type="noConversion"/>
  <conditionalFormatting sqref="A75:A78 B82:C84 A82:A86 B102:B109 B124 C132">
    <cfRule type="cellIs" dxfId="30" priority="10" operator="equal">
      <formula>0</formula>
    </cfRule>
  </conditionalFormatting>
  <conditionalFormatting sqref="A89:A98 D89:D98">
    <cfRule type="cellIs" dxfId="29" priority="13" operator="equal">
      <formula>0</formula>
    </cfRule>
  </conditionalFormatting>
  <conditionalFormatting sqref="A6:C9 A52:C65 A72:C74 B86:D86">
    <cfRule type="cellIs" dxfId="28" priority="38" operator="equal">
      <formula>0</formula>
    </cfRule>
  </conditionalFormatting>
  <conditionalFormatting sqref="A15:C46">
    <cfRule type="cellIs" dxfId="27" priority="19" operator="equal">
      <formula>0</formula>
    </cfRule>
  </conditionalFormatting>
  <conditionalFormatting sqref="B117">
    <cfRule type="cellIs" dxfId="26" priority="536" operator="lessThan">
      <formula>#REF!&gt;C117</formula>
    </cfRule>
  </conditionalFormatting>
  <conditionalFormatting sqref="B66:C66 A66:A68 B75:C76">
    <cfRule type="cellIs" dxfId="25" priority="18" operator="equal">
      <formula>0</formula>
    </cfRule>
  </conditionalFormatting>
  <conditionalFormatting sqref="B89:C96">
    <cfRule type="cellIs" dxfId="24" priority="12" operator="equal">
      <formula>0</formula>
    </cfRule>
  </conditionalFormatting>
  <conditionalFormatting sqref="B98:C98">
    <cfRule type="cellIs" dxfId="23" priority="419" operator="equal">
      <formula>0</formula>
    </cfRule>
  </conditionalFormatting>
  <conditionalFormatting sqref="B125:C129">
    <cfRule type="cellIs" dxfId="22" priority="2" operator="equal">
      <formula>0</formula>
    </cfRule>
  </conditionalFormatting>
  <conditionalFormatting sqref="B68:D68 B78:D78">
    <cfRule type="cellIs" dxfId="21" priority="16" operator="equal">
      <formula>0</formula>
    </cfRule>
  </conditionalFormatting>
  <conditionalFormatting sqref="C67 D81:D86 D101:D109 C102:C109 C124:D125 D125:D132 D150:D163">
    <cfRule type="cellIs" dxfId="20" priority="15" operator="lessThan">
      <formula>0</formula>
    </cfRule>
  </conditionalFormatting>
  <conditionalFormatting sqref="C77">
    <cfRule type="cellIs" dxfId="19" priority="14" operator="lessThan">
      <formula>0</formula>
    </cfRule>
  </conditionalFormatting>
  <conditionalFormatting sqref="C85">
    <cfRule type="cellIs" dxfId="18" priority="28" operator="lessThan">
      <formula>0</formula>
    </cfRule>
  </conditionalFormatting>
  <conditionalFormatting sqref="C97">
    <cfRule type="cellIs" dxfId="17" priority="34" operator="lessThan">
      <formula>0</formula>
    </cfRule>
  </conditionalFormatting>
  <conditionalFormatting sqref="C101">
    <cfRule type="cellIs" dxfId="16" priority="26" operator="equal">
      <formula>0</formula>
    </cfRule>
  </conditionalFormatting>
  <conditionalFormatting sqref="C103:C107">
    <cfRule type="cellIs" dxfId="15" priority="422" operator="equal">
      <formula>0</formula>
    </cfRule>
  </conditionalFormatting>
  <conditionalFormatting sqref="C114">
    <cfRule type="cellIs" dxfId="14" priority="244" operator="equal">
      <formula>0</formula>
    </cfRule>
    <cfRule type="cellIs" dxfId="13" priority="245" operator="lessThan">
      <formula>0</formula>
    </cfRule>
  </conditionalFormatting>
  <conditionalFormatting sqref="C118">
    <cfRule type="cellIs" dxfId="12" priority="539" operator="lessThan">
      <formula>#REF!&gt;#REF!</formula>
    </cfRule>
  </conditionalFormatting>
  <conditionalFormatting sqref="C126:C131">
    <cfRule type="cellIs" dxfId="11" priority="3" operator="lessThan">
      <formula>0</formula>
    </cfRule>
  </conditionalFormatting>
  <conditionalFormatting sqref="C130 B130:B131">
    <cfRule type="cellIs" dxfId="10" priority="4" operator="equal">
      <formula>0</formula>
    </cfRule>
  </conditionalFormatting>
  <conditionalFormatting sqref="D6:D11 C10 D14:D48 C47 D51:D68 D71:D78">
    <cfRule type="cellIs" dxfId="9" priority="32" operator="lessThan">
      <formula>0</formula>
    </cfRule>
  </conditionalFormatting>
  <conditionalFormatting sqref="D89:D98">
    <cfRule type="cellIs" dxfId="8" priority="11" operator="lessThan">
      <formula>0</formula>
    </cfRule>
  </conditionalFormatting>
  <conditionalFormatting sqref="D117:D120">
    <cfRule type="cellIs" dxfId="7" priority="416" operator="lessThan">
      <formula>0</formula>
    </cfRule>
  </conditionalFormatting>
  <conditionalFormatting sqref="D136:D147">
    <cfRule type="cellIs" dxfId="6" priority="237" operator="lessThan">
      <formula>0</formula>
    </cfRule>
  </conditionalFormatting>
  <printOptions horizontalCentered="1"/>
  <pageMargins left="0.45" right="0.45" top="0.5" bottom="0.5" header="0.3" footer="0.3"/>
  <pageSetup scale="90" orientation="portrait" r:id="rId1"/>
  <headerFooter>
    <oddFooter>Page &amp;P of &amp;N</oddFooter>
  </headerFooter>
  <rowBreaks count="3" manualBreakCount="3">
    <brk id="48" max="3" man="1"/>
    <brk id="98" max="3" man="1"/>
    <brk id="163" max="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18724-ED4D-49D8-86DF-20A92E32603E}">
  <sheetPr codeName="Sheet3"/>
  <dimension ref="A1:L75"/>
  <sheetViews>
    <sheetView tabSelected="1" topLeftCell="A32" zoomScaleNormal="100" zoomScaleSheetLayoutView="100" workbookViewId="0">
      <selection activeCell="F18" sqref="F18"/>
    </sheetView>
  </sheetViews>
  <sheetFormatPr defaultRowHeight="15" x14ac:dyDescent="0.25"/>
  <cols>
    <col min="1" max="1" width="32.85546875" style="2" customWidth="1"/>
    <col min="2" max="3" width="10.85546875" style="3" customWidth="1"/>
    <col min="4" max="4" width="14.85546875" style="3" customWidth="1"/>
    <col min="6" max="6" width="8.85546875" customWidth="1"/>
  </cols>
  <sheetData>
    <row r="1" spans="1:8" ht="36" customHeight="1" x14ac:dyDescent="0.25">
      <c r="A1" s="129" t="s">
        <v>114</v>
      </c>
      <c r="B1" s="130"/>
      <c r="C1" s="130"/>
      <c r="D1" s="131"/>
      <c r="E1" s="132"/>
      <c r="F1" s="114"/>
    </row>
    <row r="2" spans="1:8" s="1" customFormat="1" ht="48.6" customHeight="1" x14ac:dyDescent="0.2">
      <c r="A2" s="139" t="s">
        <v>158</v>
      </c>
      <c r="B2" s="140"/>
      <c r="C2" s="140"/>
      <c r="D2" s="141"/>
      <c r="E2" s="132"/>
      <c r="F2" s="114"/>
      <c r="G2" s="81"/>
      <c r="H2" s="81"/>
    </row>
    <row r="3" spans="1:8" s="1" customFormat="1" ht="15.6" customHeight="1" x14ac:dyDescent="0.2">
      <c r="A3" s="133" t="str">
        <f>Cost!A3</f>
        <v>Subscription Fees</v>
      </c>
      <c r="B3" s="134"/>
      <c r="C3" s="134"/>
      <c r="D3" s="135"/>
    </row>
    <row r="4" spans="1:8" s="1" customFormat="1" ht="12.75" customHeight="1" x14ac:dyDescent="0.2">
      <c r="A4" s="82" t="s">
        <v>0</v>
      </c>
      <c r="B4" s="4" t="s">
        <v>14</v>
      </c>
      <c r="C4" s="4" t="s">
        <v>15</v>
      </c>
      <c r="D4" s="83" t="s">
        <v>4</v>
      </c>
    </row>
    <row r="5" spans="1:8" s="1" customFormat="1" ht="12.75" x14ac:dyDescent="0.2">
      <c r="A5" s="84"/>
      <c r="B5" s="65"/>
      <c r="C5" s="66"/>
      <c r="D5" s="85" t="str">
        <f t="shared" ref="D5:D9" si="0">IF(C5&gt;0,B5*C5,"")</f>
        <v/>
      </c>
    </row>
    <row r="6" spans="1:8" s="1" customFormat="1" ht="14.45" customHeight="1" x14ac:dyDescent="0.2">
      <c r="A6" s="86"/>
      <c r="B6" s="67"/>
      <c r="C6" s="68"/>
      <c r="D6" s="87" t="str">
        <f t="shared" si="0"/>
        <v/>
      </c>
    </row>
    <row r="7" spans="1:8" s="1" customFormat="1" ht="12.75" x14ac:dyDescent="0.2">
      <c r="A7" s="86"/>
      <c r="B7" s="67"/>
      <c r="C7" s="68"/>
      <c r="D7" s="87" t="str">
        <f t="shared" si="0"/>
        <v/>
      </c>
    </row>
    <row r="8" spans="1:8" s="1" customFormat="1" ht="12.75" x14ac:dyDescent="0.2">
      <c r="A8" s="86"/>
      <c r="B8" s="67"/>
      <c r="C8" s="68"/>
      <c r="D8" s="87" t="str">
        <f t="shared" si="0"/>
        <v/>
      </c>
    </row>
    <row r="9" spans="1:8" s="1" customFormat="1" ht="12.75" x14ac:dyDescent="0.2">
      <c r="A9" s="86"/>
      <c r="B9" s="67"/>
      <c r="C9" s="68"/>
      <c r="D9" s="87" t="str">
        <f t="shared" si="0"/>
        <v/>
      </c>
    </row>
    <row r="10" spans="1:8" s="1" customFormat="1" ht="12.75" x14ac:dyDescent="0.2">
      <c r="A10" s="84"/>
      <c r="B10" s="65"/>
      <c r="C10" s="69" t="s">
        <v>3</v>
      </c>
      <c r="D10" s="88">
        <f>SUM(D5:D9)</f>
        <v>0</v>
      </c>
    </row>
    <row r="11" spans="1:8" s="1" customFormat="1" ht="12.75" x14ac:dyDescent="0.2">
      <c r="A11" s="84"/>
      <c r="B11" s="65"/>
      <c r="C11" s="70"/>
      <c r="D11" s="89" t="str">
        <f>IF(C11&gt;0,B11*C11,"")</f>
        <v/>
      </c>
    </row>
    <row r="12" spans="1:8" s="1" customFormat="1" ht="12.75" x14ac:dyDescent="0.2">
      <c r="A12" s="133" t="str">
        <f>Cost!A12</f>
        <v>Interface Software</v>
      </c>
      <c r="B12" s="134"/>
      <c r="C12" s="134"/>
      <c r="D12" s="135"/>
    </row>
    <row r="13" spans="1:8" s="1" customFormat="1" ht="12.75" x14ac:dyDescent="0.2">
      <c r="A13" s="82" t="s">
        <v>0</v>
      </c>
      <c r="B13" s="4" t="s">
        <v>14</v>
      </c>
      <c r="C13" s="4" t="s">
        <v>15</v>
      </c>
      <c r="D13" s="83" t="s">
        <v>4</v>
      </c>
    </row>
    <row r="14" spans="1:8" s="1" customFormat="1" ht="12.75" x14ac:dyDescent="0.2">
      <c r="A14" s="84"/>
      <c r="B14" s="65"/>
      <c r="C14" s="70"/>
      <c r="D14" s="89" t="str">
        <f t="shared" ref="D14:D18" si="1">IF(C14&gt;0,B14*C14,"")</f>
        <v/>
      </c>
    </row>
    <row r="15" spans="1:8" s="1" customFormat="1" ht="12.75" x14ac:dyDescent="0.2">
      <c r="A15" s="86" t="s">
        <v>93</v>
      </c>
      <c r="B15" s="67"/>
      <c r="C15" s="68"/>
      <c r="D15" s="87" t="str">
        <f t="shared" si="1"/>
        <v/>
      </c>
    </row>
    <row r="16" spans="1:8" s="1" customFormat="1" ht="12.75" x14ac:dyDescent="0.2">
      <c r="A16" s="86" t="s">
        <v>102</v>
      </c>
      <c r="B16" s="67"/>
      <c r="C16" s="68"/>
      <c r="D16" s="87" t="str">
        <f t="shared" si="1"/>
        <v/>
      </c>
    </row>
    <row r="17" spans="1:4" s="1" customFormat="1" ht="12.75" x14ac:dyDescent="0.2">
      <c r="A17" s="86"/>
      <c r="B17" s="67"/>
      <c r="C17" s="68"/>
      <c r="D17" s="87" t="str">
        <f t="shared" si="1"/>
        <v/>
      </c>
    </row>
    <row r="18" spans="1:4" s="1" customFormat="1" ht="76.5" x14ac:dyDescent="0.2">
      <c r="A18" s="104" t="s">
        <v>164</v>
      </c>
      <c r="B18" s="67"/>
      <c r="C18" s="68"/>
      <c r="D18" s="87" t="str">
        <f t="shared" si="1"/>
        <v/>
      </c>
    </row>
    <row r="19" spans="1:4" s="1" customFormat="1" ht="12.75" x14ac:dyDescent="0.2">
      <c r="A19" s="84"/>
      <c r="B19" s="65"/>
      <c r="C19" s="69" t="s">
        <v>3</v>
      </c>
      <c r="D19" s="88">
        <f>SUM(D14:D18)</f>
        <v>0</v>
      </c>
    </row>
    <row r="20" spans="1:4" s="1" customFormat="1" ht="12.75" x14ac:dyDescent="0.2">
      <c r="A20" s="84"/>
      <c r="B20" s="65"/>
      <c r="C20" s="70"/>
      <c r="D20" s="89"/>
    </row>
    <row r="21" spans="1:4" s="1" customFormat="1" ht="12.75" x14ac:dyDescent="0.2">
      <c r="A21" s="133" t="str">
        <f>Cost!A49</f>
        <v>Professional Services</v>
      </c>
      <c r="B21" s="134"/>
      <c r="C21" s="134"/>
      <c r="D21" s="135"/>
    </row>
    <row r="22" spans="1:4" s="1" customFormat="1" ht="12.75" x14ac:dyDescent="0.2">
      <c r="A22" s="82" t="s">
        <v>0</v>
      </c>
      <c r="B22" s="4" t="s">
        <v>14</v>
      </c>
      <c r="C22" s="4" t="s">
        <v>15</v>
      </c>
      <c r="D22" s="83" t="s">
        <v>4</v>
      </c>
    </row>
    <row r="23" spans="1:4" s="1" customFormat="1" ht="12.75" x14ac:dyDescent="0.2">
      <c r="A23" s="84"/>
      <c r="B23" s="65"/>
      <c r="C23" s="70"/>
      <c r="D23" s="89" t="str">
        <f t="shared" ref="D23:D29" si="2">IF(C23&gt;0,B23*C23,"")</f>
        <v/>
      </c>
    </row>
    <row r="24" spans="1:4" s="1" customFormat="1" ht="12.75" x14ac:dyDescent="0.2">
      <c r="A24" s="86" t="s">
        <v>99</v>
      </c>
      <c r="B24" s="67"/>
      <c r="C24" s="68"/>
      <c r="D24" s="87" t="str">
        <f t="shared" si="2"/>
        <v/>
      </c>
    </row>
    <row r="25" spans="1:4" s="1" customFormat="1" ht="12.75" x14ac:dyDescent="0.2">
      <c r="A25" s="86"/>
      <c r="B25" s="67"/>
      <c r="C25" s="68"/>
      <c r="D25" s="87" t="str">
        <f t="shared" si="2"/>
        <v/>
      </c>
    </row>
    <row r="26" spans="1:4" s="1" customFormat="1" ht="12.75" x14ac:dyDescent="0.2">
      <c r="A26" s="86"/>
      <c r="B26" s="67"/>
      <c r="C26" s="68"/>
      <c r="D26" s="87" t="str">
        <f t="shared" si="2"/>
        <v/>
      </c>
    </row>
    <row r="27" spans="1:4" s="1" customFormat="1" ht="12.75" x14ac:dyDescent="0.2">
      <c r="A27" s="86"/>
      <c r="B27" s="67"/>
      <c r="C27" s="68"/>
      <c r="D27" s="87" t="str">
        <f t="shared" si="2"/>
        <v/>
      </c>
    </row>
    <row r="28" spans="1:4" s="1" customFormat="1" ht="12.75" x14ac:dyDescent="0.2">
      <c r="A28" s="84"/>
      <c r="B28" s="65"/>
      <c r="C28" s="69" t="s">
        <v>3</v>
      </c>
      <c r="D28" s="88">
        <f>SUM(D23:D27)</f>
        <v>0</v>
      </c>
    </row>
    <row r="29" spans="1:4" s="1" customFormat="1" ht="12.75" x14ac:dyDescent="0.2">
      <c r="A29" s="84"/>
      <c r="B29" s="65"/>
      <c r="C29" s="70"/>
      <c r="D29" s="89" t="str">
        <f t="shared" si="2"/>
        <v/>
      </c>
    </row>
    <row r="30" spans="1:4" s="1" customFormat="1" ht="12.75" x14ac:dyDescent="0.2">
      <c r="A30" s="133" t="str">
        <f>Cost!A69</f>
        <v>Third Party</v>
      </c>
      <c r="B30" s="134"/>
      <c r="C30" s="134"/>
      <c r="D30" s="135"/>
    </row>
    <row r="31" spans="1:4" s="1" customFormat="1" ht="12.75" x14ac:dyDescent="0.2">
      <c r="A31" s="82" t="s">
        <v>0</v>
      </c>
      <c r="B31" s="4" t="s">
        <v>14</v>
      </c>
      <c r="C31" s="4" t="s">
        <v>15</v>
      </c>
      <c r="D31" s="83" t="s">
        <v>4</v>
      </c>
    </row>
    <row r="32" spans="1:4" s="1" customFormat="1" ht="12.75" x14ac:dyDescent="0.2">
      <c r="A32" s="84"/>
      <c r="B32" s="65"/>
      <c r="C32" s="66"/>
      <c r="D32" s="85" t="str">
        <f t="shared" ref="D32:D60" si="3">IF(C32&gt;0,B32*C32,"")</f>
        <v/>
      </c>
    </row>
    <row r="33" spans="1:5" s="1" customFormat="1" ht="12.75" x14ac:dyDescent="0.2">
      <c r="A33" s="86" t="s">
        <v>100</v>
      </c>
      <c r="B33" s="67"/>
      <c r="C33" s="68"/>
      <c r="D33" s="87" t="str">
        <f t="shared" si="3"/>
        <v/>
      </c>
    </row>
    <row r="34" spans="1:5" s="1" customFormat="1" ht="12.75" x14ac:dyDescent="0.2">
      <c r="A34" s="86"/>
      <c r="B34" s="67"/>
      <c r="C34" s="68"/>
      <c r="D34" s="87" t="str">
        <f t="shared" si="3"/>
        <v/>
      </c>
    </row>
    <row r="35" spans="1:5" s="1" customFormat="1" ht="12.75" x14ac:dyDescent="0.2">
      <c r="A35" s="86"/>
      <c r="B35" s="67"/>
      <c r="C35" s="68"/>
      <c r="D35" s="87" t="str">
        <f t="shared" si="3"/>
        <v/>
      </c>
    </row>
    <row r="36" spans="1:5" s="1" customFormat="1" ht="12.75" x14ac:dyDescent="0.2">
      <c r="A36" s="86"/>
      <c r="B36" s="67"/>
      <c r="C36" s="68"/>
      <c r="D36" s="87" t="str">
        <f t="shared" si="3"/>
        <v/>
      </c>
    </row>
    <row r="37" spans="1:5" s="1" customFormat="1" ht="12.75" x14ac:dyDescent="0.2">
      <c r="A37" s="84"/>
      <c r="B37" s="65"/>
      <c r="C37" s="69" t="s">
        <v>3</v>
      </c>
      <c r="D37" s="88">
        <f>SUM(D32:D36)</f>
        <v>0</v>
      </c>
    </row>
    <row r="38" spans="1:5" s="1" customFormat="1" ht="12.75" x14ac:dyDescent="0.2">
      <c r="A38" s="84"/>
      <c r="B38" s="65"/>
      <c r="C38" s="70"/>
      <c r="D38" s="89" t="str">
        <f>IF(C38&gt;0,B38*C38,"")</f>
        <v/>
      </c>
    </row>
    <row r="39" spans="1:5" s="1" customFormat="1" ht="12.75" x14ac:dyDescent="0.2">
      <c r="A39" s="133" t="str">
        <f>Cost!A79</f>
        <v>Other Costs</v>
      </c>
      <c r="B39" s="134"/>
      <c r="C39" s="134"/>
      <c r="D39" s="135"/>
    </row>
    <row r="40" spans="1:5" s="1" customFormat="1" ht="12.75" x14ac:dyDescent="0.2">
      <c r="A40" s="82" t="s">
        <v>0</v>
      </c>
      <c r="B40" s="4" t="s">
        <v>14</v>
      </c>
      <c r="C40" s="4" t="s">
        <v>15</v>
      </c>
      <c r="D40" s="83" t="s">
        <v>4</v>
      </c>
    </row>
    <row r="41" spans="1:5" s="1" customFormat="1" ht="12.75" x14ac:dyDescent="0.2">
      <c r="A41" s="82"/>
      <c r="B41" s="4"/>
      <c r="C41" s="4"/>
      <c r="D41" s="83"/>
    </row>
    <row r="42" spans="1:5" s="1" customFormat="1" ht="12.75" x14ac:dyDescent="0.2">
      <c r="A42" s="91" t="s">
        <v>103</v>
      </c>
      <c r="B42" s="65"/>
      <c r="C42" s="70"/>
      <c r="D42" s="89"/>
    </row>
    <row r="43" spans="1:5" s="1" customFormat="1" ht="12.75" x14ac:dyDescent="0.2">
      <c r="A43" s="12" t="s">
        <v>104</v>
      </c>
      <c r="B43" s="6"/>
      <c r="C43" s="6"/>
      <c r="D43" s="7"/>
      <c r="E43" s="62"/>
    </row>
    <row r="44" spans="1:5" s="1" customFormat="1" ht="12.75" x14ac:dyDescent="0.2">
      <c r="A44" s="8" t="s">
        <v>20</v>
      </c>
      <c r="B44" s="6"/>
      <c r="C44" s="26"/>
      <c r="D44" s="27"/>
      <c r="E44" s="62"/>
    </row>
    <row r="45" spans="1:5" s="1" customFormat="1" ht="12.75" x14ac:dyDescent="0.2">
      <c r="A45" s="12" t="s">
        <v>105</v>
      </c>
      <c r="B45" s="6"/>
      <c r="C45" s="26"/>
      <c r="D45" s="27"/>
      <c r="E45" s="62"/>
    </row>
    <row r="46" spans="1:5" s="1" customFormat="1" ht="12.75" x14ac:dyDescent="0.2">
      <c r="A46" s="12" t="s">
        <v>106</v>
      </c>
      <c r="B46" s="6"/>
      <c r="C46" s="26"/>
      <c r="D46" s="27"/>
      <c r="E46" s="62"/>
    </row>
    <row r="47" spans="1:5" s="1" customFormat="1" ht="12.75" x14ac:dyDescent="0.2">
      <c r="A47" s="12" t="s">
        <v>107</v>
      </c>
      <c r="B47" s="6"/>
      <c r="C47" s="26"/>
      <c r="D47" s="27"/>
      <c r="E47" s="62"/>
    </row>
    <row r="48" spans="1:5" s="1" customFormat="1" ht="12.75" x14ac:dyDescent="0.2">
      <c r="A48" s="12" t="s">
        <v>108</v>
      </c>
      <c r="B48" s="6"/>
      <c r="C48" s="26"/>
      <c r="D48" s="27"/>
      <c r="E48" s="62"/>
    </row>
    <row r="49" spans="1:6" s="1" customFormat="1" ht="12.75" x14ac:dyDescent="0.2">
      <c r="A49" s="12" t="s">
        <v>109</v>
      </c>
      <c r="B49" s="6"/>
      <c r="C49" s="26"/>
      <c r="D49" s="27"/>
      <c r="E49" s="62"/>
    </row>
    <row r="50" spans="1:6" s="1" customFormat="1" ht="12.75" x14ac:dyDescent="0.2">
      <c r="A50" s="12" t="s">
        <v>110</v>
      </c>
      <c r="B50" s="6"/>
      <c r="C50" s="26"/>
      <c r="D50" s="27"/>
      <c r="E50" s="62"/>
    </row>
    <row r="51" spans="1:6" s="1" customFormat="1" ht="12.75" x14ac:dyDescent="0.2">
      <c r="A51" s="12" t="s">
        <v>111</v>
      </c>
      <c r="B51" s="6"/>
      <c r="C51" s="26"/>
      <c r="D51" s="27"/>
      <c r="E51" s="62"/>
    </row>
    <row r="52" spans="1:6" s="1" customFormat="1" ht="12.75" x14ac:dyDescent="0.2">
      <c r="A52" s="12" t="s">
        <v>112</v>
      </c>
      <c r="B52" s="6"/>
      <c r="C52" s="26"/>
      <c r="D52" s="27"/>
      <c r="E52" s="62"/>
    </row>
    <row r="53" spans="1:6" s="1" customFormat="1" ht="12.75" x14ac:dyDescent="0.2">
      <c r="A53" s="86"/>
      <c r="B53" s="67"/>
      <c r="C53" s="71"/>
      <c r="D53" s="90"/>
      <c r="F53" s="95"/>
    </row>
    <row r="54" spans="1:6" s="1" customFormat="1" ht="12.75" x14ac:dyDescent="0.2">
      <c r="A54" s="86"/>
      <c r="B54" s="67"/>
      <c r="C54" s="71"/>
      <c r="D54" s="90"/>
      <c r="F54" s="95"/>
    </row>
    <row r="55" spans="1:6" s="1" customFormat="1" ht="12.75" x14ac:dyDescent="0.2">
      <c r="A55" s="86"/>
      <c r="B55" s="67"/>
      <c r="C55" s="71"/>
      <c r="D55" s="90"/>
      <c r="F55" s="95"/>
    </row>
    <row r="56" spans="1:6" s="1" customFormat="1" ht="12.75" x14ac:dyDescent="0.2">
      <c r="A56" s="86"/>
      <c r="B56" s="67"/>
      <c r="C56" s="71"/>
      <c r="D56" s="90"/>
    </row>
    <row r="57" spans="1:6" s="1" customFormat="1" ht="12.75" x14ac:dyDescent="0.2">
      <c r="A57" s="84"/>
      <c r="B57" s="65"/>
      <c r="C57" s="69" t="s">
        <v>3</v>
      </c>
      <c r="D57" s="88" t="s">
        <v>9</v>
      </c>
    </row>
    <row r="58" spans="1:6" s="1" customFormat="1" ht="12.75" x14ac:dyDescent="0.2">
      <c r="A58" s="84"/>
      <c r="B58" s="65"/>
      <c r="C58" s="70"/>
      <c r="D58" s="89"/>
    </row>
    <row r="59" spans="1:6" s="1" customFormat="1" ht="12.75" x14ac:dyDescent="0.2">
      <c r="A59" s="133" t="s">
        <v>16</v>
      </c>
      <c r="B59" s="134"/>
      <c r="C59" s="134"/>
      <c r="D59" s="135"/>
    </row>
    <row r="60" spans="1:6" s="1" customFormat="1" ht="12.75" x14ac:dyDescent="0.2">
      <c r="A60" s="84"/>
      <c r="B60" s="65"/>
      <c r="C60" s="70"/>
      <c r="D60" s="85" t="str">
        <f t="shared" si="3"/>
        <v/>
      </c>
    </row>
    <row r="61" spans="1:6" s="1" customFormat="1" ht="12.75" x14ac:dyDescent="0.2">
      <c r="A61" s="91" t="str">
        <f>A3</f>
        <v>Subscription Fees</v>
      </c>
      <c r="B61" s="65"/>
      <c r="C61" s="72"/>
      <c r="D61" s="85">
        <f>D10</f>
        <v>0</v>
      </c>
    </row>
    <row r="62" spans="1:6" s="1" customFormat="1" ht="12.75" x14ac:dyDescent="0.2">
      <c r="A62" s="91" t="str">
        <f>A12</f>
        <v>Interface Software</v>
      </c>
      <c r="B62" s="65"/>
      <c r="C62" s="72"/>
      <c r="D62" s="85">
        <f>D19</f>
        <v>0</v>
      </c>
    </row>
    <row r="63" spans="1:6" s="1" customFormat="1" ht="12.75" x14ac:dyDescent="0.2">
      <c r="A63" s="91" t="str">
        <f>A21</f>
        <v>Professional Services</v>
      </c>
      <c r="B63" s="65"/>
      <c r="C63" s="72"/>
      <c r="D63" s="85">
        <f>D28</f>
        <v>0</v>
      </c>
    </row>
    <row r="64" spans="1:6" s="1" customFormat="1" ht="12.75" x14ac:dyDescent="0.2">
      <c r="A64" s="91" t="str">
        <f>A30</f>
        <v>Third Party</v>
      </c>
      <c r="B64" s="65"/>
      <c r="C64" s="72"/>
      <c r="D64" s="85">
        <f>D37</f>
        <v>0</v>
      </c>
    </row>
    <row r="65" spans="1:12" s="1" customFormat="1" ht="12.75" x14ac:dyDescent="0.2">
      <c r="A65" s="84"/>
      <c r="B65" s="65"/>
      <c r="C65" s="72"/>
      <c r="D65" s="85"/>
    </row>
    <row r="66" spans="1:12" s="1" customFormat="1" ht="12.75" x14ac:dyDescent="0.2">
      <c r="A66" s="84"/>
      <c r="B66" s="65"/>
      <c r="C66" s="73" t="s">
        <v>17</v>
      </c>
      <c r="D66" s="88">
        <f>SUM(D60:D65)</f>
        <v>0</v>
      </c>
    </row>
    <row r="67" spans="1:12" s="1" customFormat="1" ht="12.75" x14ac:dyDescent="0.2">
      <c r="A67" s="84"/>
      <c r="B67" s="65"/>
      <c r="C67" s="73"/>
      <c r="D67" s="92"/>
    </row>
    <row r="68" spans="1:12" s="1" customFormat="1" ht="111.6" customHeight="1" x14ac:dyDescent="0.2">
      <c r="A68" s="136"/>
      <c r="B68" s="137"/>
      <c r="C68" s="137"/>
      <c r="D68" s="138"/>
      <c r="F68" s="128"/>
      <c r="G68" s="128"/>
      <c r="H68" s="93"/>
      <c r="I68" s="93"/>
      <c r="J68" s="93"/>
      <c r="K68" s="93"/>
      <c r="L68" s="93"/>
    </row>
    <row r="69" spans="1:12" x14ac:dyDescent="0.25">
      <c r="F69" s="93"/>
      <c r="G69" s="93"/>
      <c r="H69" s="93"/>
      <c r="I69" s="93"/>
      <c r="J69" s="93"/>
      <c r="K69" s="93"/>
      <c r="L69" s="93"/>
    </row>
    <row r="70" spans="1:12" x14ac:dyDescent="0.25">
      <c r="F70" s="93"/>
      <c r="G70" s="93"/>
      <c r="H70" s="93"/>
      <c r="I70" s="93"/>
      <c r="J70" s="93"/>
      <c r="K70" s="93"/>
      <c r="L70" s="93"/>
    </row>
    <row r="71" spans="1:12" x14ac:dyDescent="0.25">
      <c r="F71" s="93"/>
      <c r="G71" s="93"/>
      <c r="H71" s="93"/>
      <c r="I71" s="93"/>
      <c r="J71" s="93"/>
      <c r="K71" s="93"/>
      <c r="L71" s="93"/>
    </row>
    <row r="72" spans="1:12" x14ac:dyDescent="0.25">
      <c r="F72" s="93"/>
      <c r="G72" s="93"/>
      <c r="H72" s="93"/>
      <c r="I72" s="93"/>
      <c r="J72" s="93"/>
      <c r="K72" s="93"/>
      <c r="L72" s="93"/>
    </row>
    <row r="73" spans="1:12" x14ac:dyDescent="0.25">
      <c r="F73" s="93"/>
      <c r="G73" s="93"/>
      <c r="H73" s="93"/>
      <c r="I73" s="93"/>
      <c r="J73" s="93"/>
      <c r="K73" s="93"/>
      <c r="L73" s="93"/>
    </row>
    <row r="74" spans="1:12" x14ac:dyDescent="0.25">
      <c r="F74" s="93"/>
      <c r="G74" s="93"/>
      <c r="H74" s="93"/>
      <c r="I74" s="93"/>
      <c r="J74" s="93"/>
      <c r="K74" s="93"/>
      <c r="L74" s="93"/>
    </row>
    <row r="75" spans="1:12" x14ac:dyDescent="0.25">
      <c r="F75" s="93"/>
      <c r="G75" s="93"/>
      <c r="H75" s="93"/>
      <c r="I75" s="93"/>
      <c r="J75" s="93"/>
      <c r="K75" s="93"/>
      <c r="L75" s="93"/>
    </row>
  </sheetData>
  <mergeCells count="11">
    <mergeCell ref="F68:G68"/>
    <mergeCell ref="A1:D1"/>
    <mergeCell ref="E1:F2"/>
    <mergeCell ref="A59:D59"/>
    <mergeCell ref="A68:D68"/>
    <mergeCell ref="A2:D2"/>
    <mergeCell ref="A3:D3"/>
    <mergeCell ref="A12:D12"/>
    <mergeCell ref="A21:D21"/>
    <mergeCell ref="A30:D30"/>
    <mergeCell ref="A39:D39"/>
  </mergeCells>
  <conditionalFormatting sqref="B5:C5 A7:D11 A20:D20 A43:C52">
    <cfRule type="cellIs" dxfId="5" priority="9" operator="equal">
      <formula>0</formula>
    </cfRule>
  </conditionalFormatting>
  <conditionalFormatting sqref="C19:D19">
    <cfRule type="cellIs" dxfId="4" priority="5" operator="equal">
      <formula>0</formula>
    </cfRule>
  </conditionalFormatting>
  <conditionalFormatting sqref="C28:D28">
    <cfRule type="cellIs" dxfId="3" priority="7" operator="equal">
      <formula>0</formula>
    </cfRule>
  </conditionalFormatting>
  <conditionalFormatting sqref="C37:D37">
    <cfRule type="cellIs" dxfId="2" priority="6" operator="equal">
      <formula>0</formula>
    </cfRule>
  </conditionalFormatting>
  <conditionalFormatting sqref="C57:D57">
    <cfRule type="cellIs" dxfId="1" priority="4" operator="equal">
      <formula>0</formula>
    </cfRule>
  </conditionalFormatting>
  <conditionalFormatting sqref="D5 D43:D52">
    <cfRule type="cellIs" dxfId="0" priority="8" operator="lessThan">
      <formula>0</formula>
    </cfRule>
  </conditionalFormatting>
  <printOptions horizontalCentered="1"/>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382d821-45f4-442a-9b98-f5ed487cde4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943B84309E0EA43BB10E070EE9D60DE" ma:contentTypeVersion="13" ma:contentTypeDescription="Create a new document." ma:contentTypeScope="" ma:versionID="8546e221a771bff3430d8584b943d952">
  <xsd:schema xmlns:xsd="http://www.w3.org/2001/XMLSchema" xmlns:xs="http://www.w3.org/2001/XMLSchema" xmlns:p="http://schemas.microsoft.com/office/2006/metadata/properties" xmlns:ns2="3382d821-45f4-442a-9b98-f5ed487cde48" xmlns:ns3="b6f55684-5c02-40c7-99da-55cd066d4071" targetNamespace="http://schemas.microsoft.com/office/2006/metadata/properties" ma:root="true" ma:fieldsID="842264e48c0ab89cf35c8b456cc27116" ns2:_="" ns3:_="">
    <xsd:import namespace="3382d821-45f4-442a-9b98-f5ed487cde48"/>
    <xsd:import namespace="b6f55684-5c02-40c7-99da-55cd066d407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82d821-45f4-442a-9b98-f5ed487cde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2ba981b-a7d8-40e2-97c9-302b9a05d70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6f55684-5c02-40c7-99da-55cd066d407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7D78DC-D705-48C9-BA95-355D5C633DD2}">
  <ds:schemaRefs>
    <ds:schemaRef ds:uri="http://schemas.microsoft.com/sharepoint/v3/contenttype/forms"/>
  </ds:schemaRefs>
</ds:datastoreItem>
</file>

<file path=customXml/itemProps2.xml><?xml version="1.0" encoding="utf-8"?>
<ds:datastoreItem xmlns:ds="http://schemas.openxmlformats.org/officeDocument/2006/customXml" ds:itemID="{164EA0E7-2AFD-4B21-8240-1D037D6A0E77}">
  <ds:schemaRefs>
    <ds:schemaRef ds:uri="http://schemas.microsoft.com/office/2006/metadata/properties"/>
    <ds:schemaRef ds:uri="http://schemas.microsoft.com/office/infopath/2007/PartnerControls"/>
    <ds:schemaRef ds:uri="3382d821-45f4-442a-9b98-f5ed487cde48"/>
  </ds:schemaRefs>
</ds:datastoreItem>
</file>

<file path=customXml/itemProps3.xml><?xml version="1.0" encoding="utf-8"?>
<ds:datastoreItem xmlns:ds="http://schemas.openxmlformats.org/officeDocument/2006/customXml" ds:itemID="{12FCFAC1-CD24-4E3C-A228-D3B9E05EFF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82d821-45f4-442a-9b98-f5ed487cde48"/>
    <ds:schemaRef ds:uri="b6f55684-5c02-40c7-99da-55cd066d40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Cost</vt:lpstr>
      <vt:lpstr>Options</vt:lpstr>
      <vt:lpstr>Cost!Print_Area</vt:lpstr>
      <vt:lpstr>Options!Print_Area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Gilliland, Dianna</dc:creator>
  <cp:lastModifiedBy>Yates, Mike</cp:lastModifiedBy>
  <cp:lastPrinted>2024-02-15T20:14:10Z</cp:lastPrinted>
  <dcterms:created xsi:type="dcterms:W3CDTF">2021-03-22T04:21:11Z</dcterms:created>
  <dcterms:modified xsi:type="dcterms:W3CDTF">2024-07-19T16:51:26Z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0x010100D943B84309E0EA43BB10E070EE9D60DE</vt:lpwstr>
  </property>
  <property fmtid="{D5CDD505-2E9C-101B-9397-08002B2CF9AE}" pid="3" name="MediaServiceImageTags">
    <vt:lpwstr/>
  </property>
</Properties>
</file>